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9 класс" sheetId="1" r:id="rId1"/>
    <sheet name="Организаторы 9" sheetId="2" r:id="rId2"/>
    <sheet name="11 класс" sheetId="3" r:id="rId3"/>
    <sheet name="Организаторы 11" sheetId="4" r:id="rId4"/>
  </sheets>
  <definedNames>
    <definedName name="_xlnm._FilterDatabase" localSheetId="2" hidden="1">'11 класс'!$A$4:$AH$101</definedName>
    <definedName name="_xlnm._FilterDatabase" localSheetId="0" hidden="1">'9 класс'!$A$4:$L$102</definedName>
    <definedName name="_xlnm.Print_Area" localSheetId="2">'11 класс'!$B$3:$R$100</definedName>
    <definedName name="_xlnm.Print_Area" localSheetId="0">'9 класс'!$B$3:$H$19</definedName>
  </definedNames>
  <calcPr fullCalcOnLoad="1"/>
</workbook>
</file>

<file path=xl/comments1.xml><?xml version="1.0" encoding="utf-8"?>
<comments xmlns="http://schemas.openxmlformats.org/spreadsheetml/2006/main">
  <authors>
    <author>Патраков</author>
  </authors>
  <commentList>
    <comment ref="C5" authorId="0">
      <text>
        <r>
          <rPr>
            <b/>
            <sz val="9"/>
            <rFont val="Tahoma"/>
            <family val="2"/>
          </rPr>
          <t>Выбрать из списка</t>
        </r>
        <r>
          <rPr>
            <sz val="9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2"/>
          </rPr>
          <t>Если 9 класс один, указывать    а</t>
        </r>
      </text>
    </comment>
    <comment ref="L5" authorId="0">
      <text>
        <r>
          <rPr>
            <b/>
            <sz val="8"/>
            <rFont val="Tahoma"/>
            <family val="2"/>
          </rPr>
          <t>Формулы не стирать !!!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>Формулы не стирать !!!
Если появилась 1, значит выбрано 2 экзамена в один день, изменить выбор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Патраков</author>
  </authors>
  <commentList>
    <comment ref="S5" authorId="0">
      <text>
        <r>
          <rPr>
            <b/>
            <sz val="8"/>
            <rFont val="Tahoma"/>
            <family val="2"/>
          </rPr>
          <t>Формулы не стирать !!!
Если появилась 1, значит выбрано 2 экзамена в один день, изменить выбор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8"/>
            <rFont val="Tahoma"/>
            <family val="2"/>
          </rPr>
          <t>Если 11 класс один, указывать    а</t>
        </r>
        <r>
          <rPr>
            <sz val="8"/>
            <rFont val="Tahoma"/>
            <family val="2"/>
          </rPr>
          <t xml:space="preserve">
</t>
        </r>
      </text>
    </comment>
    <comment ref="AH5" authorId="0">
      <text>
        <r>
          <rPr>
            <b/>
            <sz val="8"/>
            <rFont val="Tahoma"/>
            <family val="2"/>
          </rPr>
          <t>Формулы не стирать !!!</t>
        </r>
        <r>
          <rPr>
            <sz val="8"/>
            <rFont val="Tahoma"/>
            <family val="2"/>
          </rPr>
          <t xml:space="preserve">
</t>
        </r>
      </text>
    </comment>
    <comment ref="T5" authorId="0">
      <text>
        <r>
          <rPr>
            <b/>
            <sz val="8"/>
            <rFont val="Tahoma"/>
            <family val="2"/>
          </rPr>
          <t>Формулы не стирать !!!
Если появилась 1, значит выбрано 2 экзамена в один день, изменить выбор</t>
        </r>
        <r>
          <rPr>
            <sz val="8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Выбрать из списка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<sst xmlns="http://schemas.openxmlformats.org/spreadsheetml/2006/main" count="569" uniqueCount="220">
  <si>
    <t>класс</t>
  </si>
  <si>
    <t>а</t>
  </si>
  <si>
    <t>б</t>
  </si>
  <si>
    <t>серебро</t>
  </si>
  <si>
    <t>золото</t>
  </si>
  <si>
    <t>Школа</t>
  </si>
  <si>
    <t>двой-
ник</t>
  </si>
  <si>
    <t>Всего</t>
  </si>
  <si>
    <t>выпуск</t>
  </si>
  <si>
    <t>я</t>
  </si>
  <si>
    <t>СОШ № 5</t>
  </si>
  <si>
    <t>ИТОГО</t>
  </si>
  <si>
    <t>Место работы</t>
  </si>
  <si>
    <t>Преподаваемый предмет</t>
  </si>
  <si>
    <t>В аудитории</t>
  </si>
  <si>
    <t>Общественный наблюдатель</t>
  </si>
  <si>
    <t>Общественная должность</t>
  </si>
  <si>
    <t>Родственники не сдают ЕГЭ</t>
  </si>
  <si>
    <t>№</t>
  </si>
  <si>
    <t>Обязанность в ППЭ</t>
  </si>
  <si>
    <t>СОШ № 8</t>
  </si>
  <si>
    <t>Всего участников</t>
  </si>
  <si>
    <t>экстерн</t>
  </si>
  <si>
    <t>Приме-чание</t>
  </si>
  <si>
    <t>СВОД</t>
  </si>
  <si>
    <t>э</t>
  </si>
  <si>
    <t>Чел. выбрали</t>
  </si>
  <si>
    <t>физика</t>
  </si>
  <si>
    <t>математика</t>
  </si>
  <si>
    <t>английский язык</t>
  </si>
  <si>
    <t>география</t>
  </si>
  <si>
    <t>1</t>
  </si>
  <si>
    <t>3</t>
  </si>
  <si>
    <t>5</t>
  </si>
  <si>
    <t>7</t>
  </si>
  <si>
    <t>8</t>
  </si>
  <si>
    <t>9</t>
  </si>
  <si>
    <t>10</t>
  </si>
  <si>
    <t>11</t>
  </si>
  <si>
    <t>12</t>
  </si>
  <si>
    <t>13</t>
  </si>
  <si>
    <t>15</t>
  </si>
  <si>
    <t>17</t>
  </si>
  <si>
    <t>19</t>
  </si>
  <si>
    <t>СОШ № 2</t>
  </si>
  <si>
    <t>СОШ № 3</t>
  </si>
  <si>
    <t>СОШ № 6</t>
  </si>
  <si>
    <t>СОШ № 7</t>
  </si>
  <si>
    <t>СОШ № 9</t>
  </si>
  <si>
    <t>СОШ № 10</t>
  </si>
  <si>
    <t>СОШ № 16</t>
  </si>
  <si>
    <t>СОШ № 18</t>
  </si>
  <si>
    <t>СОШ № 19</t>
  </si>
  <si>
    <t>СОШ № 23</t>
  </si>
  <si>
    <t>СКК</t>
  </si>
  <si>
    <t>Родник</t>
  </si>
  <si>
    <t>УКСАП</t>
  </si>
  <si>
    <t>в</t>
  </si>
  <si>
    <t>г</t>
  </si>
  <si>
    <t>д</t>
  </si>
  <si>
    <t>О С Н О В Н О Й       Е Г Э</t>
  </si>
  <si>
    <t>код 
ОУ</t>
  </si>
  <si>
    <t>дв. рез.</t>
  </si>
  <si>
    <t>РЕЗЕРВНЫЕ  ДНИ</t>
  </si>
  <si>
    <t>ВСОШ</t>
  </si>
  <si>
    <t>Экзаменов ОСНОВНЫХ</t>
  </si>
  <si>
    <t>экз.</t>
  </si>
  <si>
    <t>Кол-во</t>
  </si>
  <si>
    <t>ОСН</t>
  </si>
  <si>
    <t>ООШ № 11</t>
  </si>
  <si>
    <t>ООШ № 14</t>
  </si>
  <si>
    <t>ООШ № 20</t>
  </si>
  <si>
    <t>ООШ № 30</t>
  </si>
  <si>
    <t>ООШ № 35</t>
  </si>
  <si>
    <t>ОСНОВНОЙ</t>
  </si>
  <si>
    <t>Дежурный на этаже</t>
  </si>
  <si>
    <t>9 класс</t>
  </si>
  <si>
    <t>да</t>
  </si>
  <si>
    <t>Родственники не сдают ГИА-9</t>
  </si>
  <si>
    <t>Русский язык</t>
  </si>
  <si>
    <t>Математика</t>
  </si>
  <si>
    <t>11 (12) класс</t>
  </si>
  <si>
    <t>история</t>
  </si>
  <si>
    <t>29.05
мат</t>
  </si>
  <si>
    <t>05.06
рус</t>
  </si>
  <si>
    <t>16.06
рус физ</t>
  </si>
  <si>
    <t>01.06. 
ист</t>
  </si>
  <si>
    <t>01.06. 
физ</t>
  </si>
  <si>
    <t>18.06
мат ист</t>
  </si>
  <si>
    <t>Код 
ОУ</t>
  </si>
  <si>
    <t>13-4</t>
  </si>
  <si>
    <t>13-5</t>
  </si>
  <si>
    <t>13-6</t>
  </si>
  <si>
    <t>13-7</t>
  </si>
  <si>
    <t>13-8</t>
  </si>
  <si>
    <t>13-9</t>
  </si>
  <si>
    <t>28
инф</t>
  </si>
  <si>
    <t>28
био</t>
  </si>
  <si>
    <t>28
ист</t>
  </si>
  <si>
    <t>31
рус</t>
  </si>
  <si>
    <t>4
анг</t>
  </si>
  <si>
    <t>4
нем</t>
  </si>
  <si>
    <t>4
фр</t>
  </si>
  <si>
    <t>4
хим</t>
  </si>
  <si>
    <t>7
мат</t>
  </si>
  <si>
    <t>13
общ</t>
  </si>
  <si>
    <t>13
физ</t>
  </si>
  <si>
    <t>16
гео</t>
  </si>
  <si>
    <t>16
лит</t>
  </si>
  <si>
    <t>ГВЭ</t>
  </si>
  <si>
    <t>18
анг</t>
  </si>
  <si>
    <t>18
нем</t>
  </si>
  <si>
    <t>18
фр</t>
  </si>
  <si>
    <t>18
общ</t>
  </si>
  <si>
    <t>18
био</t>
  </si>
  <si>
    <t>18
инф</t>
  </si>
  <si>
    <t>19
гео</t>
  </si>
  <si>
    <t>19
хим</t>
  </si>
  <si>
    <t>19
лит</t>
  </si>
  <si>
    <t>19
ист</t>
  </si>
  <si>
    <t>19
физ</t>
  </si>
  <si>
    <t>20
рус</t>
  </si>
  <si>
    <t>21
мат</t>
  </si>
  <si>
    <t>21</t>
  </si>
  <si>
    <t>23</t>
  </si>
  <si>
    <t>25</t>
  </si>
  <si>
    <t>27</t>
  </si>
  <si>
    <t>29</t>
  </si>
  <si>
    <t>31</t>
  </si>
  <si>
    <t>33</t>
  </si>
  <si>
    <t>Физика</t>
  </si>
  <si>
    <t>История</t>
  </si>
  <si>
    <t>Лаврентьева Анастасия Амиралиевна</t>
  </si>
  <si>
    <t>Щёголева Алиса Юрьевна</t>
  </si>
  <si>
    <t>Войнов Олег Леонидович</t>
  </si>
  <si>
    <t>Вергизова Анна Сергеевна</t>
  </si>
  <si>
    <t>Прибавкин Максим Олегович</t>
  </si>
  <si>
    <t>Вдовина Дарья Олеговна</t>
  </si>
  <si>
    <t>Кудинова Юлия Андреевна</t>
  </si>
  <si>
    <t>Горецких Никита Максимович</t>
  </si>
  <si>
    <t>Стародубов Никита Алексеевич</t>
  </si>
  <si>
    <t>Сайко Иван Анатольевич</t>
  </si>
  <si>
    <t>Мурзинова Полина Михайловна</t>
  </si>
  <si>
    <t>Кулинская Надежда Олеговна</t>
  </si>
  <si>
    <t>Гунько Елена Алексанровна</t>
  </si>
  <si>
    <t>Падерин Виталий Витальевич</t>
  </si>
  <si>
    <t>Перетятый Виталий Владимирович</t>
  </si>
  <si>
    <t>Савин Дмитрий Александрович</t>
  </si>
  <si>
    <t>250102</t>
  </si>
  <si>
    <t>Каргаполов Николай Андреевич</t>
  </si>
  <si>
    <t>Белоусова Анна Михайловна</t>
  </si>
  <si>
    <t>Зенченко Денис Дмитриевич</t>
  </si>
  <si>
    <t>Ничкова Алёна Сергеевна</t>
  </si>
  <si>
    <t>Кривенко Владислав Вячеславович</t>
  </si>
  <si>
    <t>Безбородников Никита Максимович</t>
  </si>
  <si>
    <t>Шпаньков Юрий Андреевич</t>
  </si>
  <si>
    <t>Тюменцева Алёна Андреевна</t>
  </si>
  <si>
    <t>Мартинович Дарья Романовна</t>
  </si>
  <si>
    <t>Спиридонов Илья Викторович</t>
  </si>
  <si>
    <t>Камалов Игорь Ильдусович</t>
  </si>
  <si>
    <t>Ситникова Ольга Олеговна</t>
  </si>
  <si>
    <t>Пономарёв Вячеслав Сергеевич</t>
  </si>
  <si>
    <t>Ядренников Семён Степанович</t>
  </si>
  <si>
    <t>Глазырина Ирина Александровна</t>
  </si>
  <si>
    <t>Никулина Анастасия Андреевна</t>
  </si>
  <si>
    <t>Богдан Алина Алиевна</t>
  </si>
  <si>
    <t>Петухова Екатерина Сергеевна</t>
  </si>
  <si>
    <t>Третьякова Анна Анатольевна</t>
  </si>
  <si>
    <t>Степанова Юлия Евгеньевна</t>
  </si>
  <si>
    <t>Заварницын Данил Сергеевич</t>
  </si>
  <si>
    <t>Ступина Ольга Эдуардовна</t>
  </si>
  <si>
    <t>Ростовщикова Екатерина Валерьевна</t>
  </si>
  <si>
    <t>Рыжкова Анастасия Сергеевна</t>
  </si>
  <si>
    <t>Коршунов Николай Андреевич</t>
  </si>
  <si>
    <t>Ячменёв Владислав Иванович</t>
  </si>
  <si>
    <t>Егоров Евгений Вячеславович</t>
  </si>
  <si>
    <t>Кондратьева Евгения Юрьевна</t>
  </si>
  <si>
    <t>Кортикова Татьяна Андреевна</t>
  </si>
  <si>
    <t>Никитин Роман Владимирович</t>
  </si>
  <si>
    <t>* Мехрангези Иброгим</t>
  </si>
  <si>
    <t>Морозова Екатерина Александровна</t>
  </si>
  <si>
    <t>Токарева Анастасия Васильевна</t>
  </si>
  <si>
    <t>Фоос Ксения Сергеевна</t>
  </si>
  <si>
    <t>Торопов Станислав Андреевич</t>
  </si>
  <si>
    <t>Баскакова Анастасия Олеговна</t>
  </si>
  <si>
    <t>Борисова Дарья Андреевна</t>
  </si>
  <si>
    <t>Проданов Владислав Иванович</t>
  </si>
  <si>
    <t>Кольва Валерия Михайловна</t>
  </si>
  <si>
    <t>Промышленников Александр Сергеевич</t>
  </si>
  <si>
    <t>Пономарёв Максим Андреевич</t>
  </si>
  <si>
    <t>Банных Светлана Андреевна</t>
  </si>
  <si>
    <t>Ваулина Юлия Сергеевна</t>
  </si>
  <si>
    <t>Величкина Юлия Олеговна</t>
  </si>
  <si>
    <t>Артемичесва Яна Алексеевна</t>
  </si>
  <si>
    <t>Живаева Александра Вячеславовна</t>
  </si>
  <si>
    <t>Ханова Ксения Вадимовна</t>
  </si>
  <si>
    <t>Седых Валентина Максимовна</t>
  </si>
  <si>
    <t>Слепцова Екатерина Михайловна</t>
  </si>
  <si>
    <t>Харина Анастасия Валерьевна</t>
  </si>
  <si>
    <t>Максимовских Нина Витальевна</t>
  </si>
  <si>
    <t>Тебехов Илья Игоревич</t>
  </si>
  <si>
    <t>Голубков Илья Владимирович</t>
  </si>
  <si>
    <t>Комаров Семён Сергеевич</t>
  </si>
  <si>
    <t>Половникова Татьяна Фёдоровна</t>
  </si>
  <si>
    <t>Двуреченская сельская администрация</t>
  </si>
  <si>
    <t>Александрова Ирина Александровна</t>
  </si>
  <si>
    <t>Плешкова Элина Николаевна</t>
  </si>
  <si>
    <t>Банных Ирина Александровна</t>
  </si>
  <si>
    <t>Соломеина Лилия Владимировна</t>
  </si>
  <si>
    <r>
      <t>Организаторы</t>
    </r>
    <r>
      <rPr>
        <b/>
        <sz val="12"/>
        <rFont val="Times New Roman"/>
        <family val="1"/>
      </rPr>
      <t xml:space="preserve"> ГИА-9</t>
    </r>
  </si>
  <si>
    <t>Лазутина Марина Борисовна</t>
  </si>
  <si>
    <t>Лушникова Татьяна Ювенальевна</t>
  </si>
  <si>
    <t>Никишенко Инна Сергеевна</t>
  </si>
  <si>
    <t>Петухова Ольга Викторовна</t>
  </si>
  <si>
    <t>Синицына Юлия Петровна</t>
  </si>
  <si>
    <t>Ющенко Варвара Анатольевна</t>
  </si>
  <si>
    <t>русский язык</t>
  </si>
  <si>
    <t>Соломеин Виктор Анатольевич</t>
  </si>
  <si>
    <r>
      <t>Организаторы</t>
    </r>
    <r>
      <rPr>
        <b/>
        <sz val="12"/>
        <rFont val="Times New Roman"/>
        <family val="1"/>
      </rPr>
      <t xml:space="preserve"> ЕГЭ</t>
    </r>
  </si>
  <si>
    <t>Александров Александр Александрович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</si>
</sst>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</numFmts>
  <fonts count="103">
    <font>
      <sz val="10"/>
      <name val="Times New Roman"/>
      <family val="0"/>
    </font>
    <font>
      <sz val="10"/>
      <name val="Arial Cyr"/>
      <family val="0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sz val="12"/>
      <name val="Times New Roman CYR"/>
      <family val="0"/>
    </font>
    <font>
      <b/>
      <i/>
      <sz val="12"/>
      <name val="Times New Roman"/>
      <family val="1"/>
    </font>
    <font>
      <b/>
      <sz val="12"/>
      <color indexed="10"/>
      <name val="Arial"/>
      <family val="2"/>
    </font>
    <font>
      <b/>
      <sz val="12"/>
      <color indexed="62"/>
      <name val="Arial"/>
      <family val="2"/>
    </font>
    <font>
      <i/>
      <sz val="12"/>
      <color indexed="62"/>
      <name val="Times New Roman"/>
      <family val="1"/>
    </font>
    <font>
      <b/>
      <sz val="12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color indexed="10"/>
      <name val="Times New Roman"/>
      <family val="1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 Cyr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color indexed="62"/>
      <name val="Times New Roman"/>
      <family val="2"/>
    </font>
    <font>
      <sz val="11"/>
      <color indexed="62"/>
      <name val="Calibri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2"/>
      <color theme="0"/>
      <name val="Times New Roman"/>
      <family val="2"/>
    </font>
    <font>
      <sz val="11"/>
      <color theme="0"/>
      <name val="Calibri"/>
      <family val="2"/>
    </font>
    <font>
      <sz val="12"/>
      <color rgb="FF3F3F76"/>
      <name val="Times New Roman"/>
      <family val="2"/>
    </font>
    <font>
      <sz val="11"/>
      <color rgb="FF3F3F76"/>
      <name val="Calibri"/>
      <family val="2"/>
    </font>
    <font>
      <b/>
      <sz val="12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2"/>
      <color rgb="FFFA7D00"/>
      <name val="Times New Roman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</font>
    <font>
      <b/>
      <sz val="12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rgb="FF9C6500"/>
      <name val="Calibri"/>
      <family val="2"/>
    </font>
    <font>
      <sz val="12"/>
      <color rgb="FF9C0006"/>
      <name val="Times New Roman"/>
      <family val="2"/>
    </font>
    <font>
      <sz val="11"/>
      <color rgb="FF9C0006"/>
      <name val="Calibri"/>
      <family val="2"/>
    </font>
    <font>
      <i/>
      <sz val="12"/>
      <color rgb="FF7F7F7F"/>
      <name val="Times New Roman"/>
      <family val="2"/>
    </font>
    <font>
      <i/>
      <sz val="11"/>
      <color rgb="FF7F7F7F"/>
      <name val="Calibri"/>
      <family val="2"/>
    </font>
    <font>
      <sz val="12"/>
      <color rgb="FFFA7D00"/>
      <name val="Times New Roman"/>
      <family val="2"/>
    </font>
    <font>
      <sz val="11"/>
      <color rgb="FFFA7D00"/>
      <name val="Calibri"/>
      <family val="2"/>
    </font>
    <font>
      <sz val="12"/>
      <color rgb="FFFF0000"/>
      <name val="Times New Roman"/>
      <family val="2"/>
    </font>
    <font>
      <sz val="11"/>
      <color rgb="FFFF0000"/>
      <name val="Calibri"/>
      <family val="2"/>
    </font>
    <font>
      <sz val="12"/>
      <color rgb="FF006100"/>
      <name val="Times New Roman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name val="Times New Roman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</borders>
  <cellStyleXfs count="14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9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3" borderId="0" applyNumberFormat="0" applyBorder="0" applyAlignment="0" applyProtection="0"/>
    <xf numFmtId="0" fontId="69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69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69" fillId="2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69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69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69" fillId="11" borderId="0" applyNumberFormat="0" applyBorder="0" applyAlignment="0" applyProtection="0"/>
    <xf numFmtId="0" fontId="70" fillId="16" borderId="0" applyNumberFormat="0" applyBorder="0" applyAlignment="0" applyProtection="0"/>
    <xf numFmtId="0" fontId="70" fillId="16" borderId="0" applyNumberFormat="0" applyBorder="0" applyAlignment="0" applyProtection="0"/>
    <xf numFmtId="0" fontId="69" fillId="17" borderId="0" applyNumberFormat="0" applyBorder="0" applyAlignment="0" applyProtection="0"/>
    <xf numFmtId="0" fontId="70" fillId="17" borderId="0" applyNumberFormat="0" applyBorder="0" applyAlignment="0" applyProtection="0"/>
    <xf numFmtId="0" fontId="70" fillId="17" borderId="0" applyNumberFormat="0" applyBorder="0" applyAlignment="0" applyProtection="0"/>
    <xf numFmtId="0" fontId="69" fillId="4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1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1" fillId="14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1" fillId="11" borderId="0" applyNumberFormat="0" applyBorder="0" applyAlignment="0" applyProtection="0"/>
    <xf numFmtId="0" fontId="72" fillId="23" borderId="0" applyNumberFormat="0" applyBorder="0" applyAlignment="0" applyProtection="0"/>
    <xf numFmtId="0" fontId="72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1" fillId="4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1" fillId="19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1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1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1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3" fillId="33" borderId="1" applyNumberFormat="0" applyAlignment="0" applyProtection="0"/>
    <xf numFmtId="0" fontId="74" fillId="33" borderId="1" applyNumberFormat="0" applyAlignment="0" applyProtection="0"/>
    <xf numFmtId="0" fontId="74" fillId="33" borderId="1" applyNumberFormat="0" applyAlignment="0" applyProtection="0"/>
    <xf numFmtId="0" fontId="75" fillId="2" borderId="2" applyNumberFormat="0" applyAlignment="0" applyProtection="0"/>
    <xf numFmtId="0" fontId="76" fillId="34" borderId="2" applyNumberFormat="0" applyAlignment="0" applyProtection="0"/>
    <xf numFmtId="0" fontId="76" fillId="34" borderId="2" applyNumberFormat="0" applyAlignment="0" applyProtection="0"/>
    <xf numFmtId="0" fontId="77" fillId="2" borderId="1" applyNumberFormat="0" applyAlignment="0" applyProtection="0"/>
    <xf numFmtId="0" fontId="78" fillId="34" borderId="1" applyNumberFormat="0" applyAlignment="0" applyProtection="0"/>
    <xf numFmtId="0" fontId="78" fillId="3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28" fillId="0" borderId="5" applyNumberFormat="0" applyFill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29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9" applyNumberFormat="0" applyFill="0" applyAlignment="0" applyProtection="0"/>
    <xf numFmtId="0" fontId="84" fillId="35" borderId="10" applyNumberFormat="0" applyAlignment="0" applyProtection="0"/>
    <xf numFmtId="0" fontId="85" fillId="35" borderId="10" applyNumberFormat="0" applyAlignment="0" applyProtection="0"/>
    <xf numFmtId="0" fontId="85" fillId="35" borderId="10" applyNumberFormat="0" applyAlignment="0" applyProtection="0"/>
    <xf numFmtId="0" fontId="5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6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90" fillId="37" borderId="0" applyNumberFormat="0" applyBorder="0" applyAlignment="0" applyProtection="0"/>
    <xf numFmtId="0" fontId="90" fillId="37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70" fillId="38" borderId="11" applyNumberFormat="0" applyFont="0" applyAlignment="0" applyProtection="0"/>
    <xf numFmtId="0" fontId="70" fillId="38" borderId="11" applyNumberFormat="0" applyFont="0" applyAlignment="0" applyProtection="0"/>
    <xf numFmtId="9" fontId="0" fillId="0" borderId="0" applyFont="0" applyFill="0" applyBorder="0" applyAlignment="0" applyProtection="0"/>
    <xf numFmtId="0" fontId="93" fillId="0" borderId="12" applyNumberFormat="0" applyFill="0" applyAlignment="0" applyProtection="0"/>
    <xf numFmtId="0" fontId="94" fillId="0" borderId="12" applyNumberFormat="0" applyFill="0" applyAlignment="0" applyProtection="0"/>
    <xf numFmtId="0" fontId="94" fillId="0" borderId="12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7" fillId="39" borderId="0" applyNumberFormat="0" applyBorder="0" applyAlignment="0" applyProtection="0"/>
    <xf numFmtId="0" fontId="98" fillId="39" borderId="0" applyNumberFormat="0" applyBorder="0" applyAlignment="0" applyProtection="0"/>
    <xf numFmtId="0" fontId="98" fillId="39" borderId="0" applyNumberFormat="0" applyBorder="0" applyAlignment="0" applyProtection="0"/>
  </cellStyleXfs>
  <cellXfs count="11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8" fillId="40" borderId="13" xfId="0" applyNumberFormat="1" applyFont="1" applyFill="1" applyBorder="1" applyAlignment="1" applyProtection="1">
      <alignment horizontal="center" vertical="center" wrapText="1"/>
      <protection/>
    </xf>
    <xf numFmtId="0" fontId="8" fillId="4" borderId="14" xfId="0" applyNumberFormat="1" applyFont="1" applyFill="1" applyBorder="1" applyAlignment="1" applyProtection="1">
      <alignment horizontal="center" vertical="center" wrapText="1"/>
      <protection/>
    </xf>
    <xf numFmtId="0" fontId="8" fillId="41" borderId="14" xfId="0" applyNumberFormat="1" applyFont="1" applyFill="1" applyBorder="1" applyAlignment="1" applyProtection="1">
      <alignment horizontal="center" vertical="center" wrapText="1"/>
      <protection/>
    </xf>
    <xf numFmtId="0" fontId="8" fillId="42" borderId="14" xfId="0" applyNumberFormat="1" applyFont="1" applyFill="1" applyBorder="1" applyAlignment="1" applyProtection="1">
      <alignment horizontal="center" vertical="center" wrapText="1"/>
      <protection/>
    </xf>
    <xf numFmtId="0" fontId="0" fillId="11" borderId="0" xfId="0" applyNumberFormat="1" applyFont="1" applyFill="1" applyBorder="1" applyAlignment="1" applyProtection="1">
      <alignment/>
      <protection/>
    </xf>
    <xf numFmtId="0" fontId="0" fillId="43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22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right" vertical="center" wrapText="1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49" fontId="30" fillId="0" borderId="0" xfId="0" applyNumberFormat="1" applyFont="1" applyFill="1" applyBorder="1" applyAlignment="1" applyProtection="1">
      <alignment horizontal="right" vertical="center"/>
      <protection/>
    </xf>
    <xf numFmtId="0" fontId="8" fillId="42" borderId="14" xfId="0" applyNumberFormat="1" applyFont="1" applyFill="1" applyBorder="1" applyAlignment="1" applyProtection="1">
      <alignment horizontal="center" vertical="top" wrapText="1"/>
      <protection/>
    </xf>
    <xf numFmtId="0" fontId="8" fillId="44" borderId="14" xfId="0" applyNumberFormat="1" applyFont="1" applyFill="1" applyBorder="1" applyAlignment="1" applyProtection="1">
      <alignment horizontal="center" vertical="top" wrapText="1"/>
      <protection/>
    </xf>
    <xf numFmtId="0" fontId="8" fillId="4" borderId="14" xfId="0" applyNumberFormat="1" applyFont="1" applyFill="1" applyBorder="1" applyAlignment="1" applyProtection="1">
      <alignment horizontal="center" vertical="top" wrapText="1"/>
      <protection/>
    </xf>
    <xf numFmtId="0" fontId="8" fillId="40" borderId="13" xfId="0" applyNumberFormat="1" applyFont="1" applyFill="1" applyBorder="1" applyAlignment="1" applyProtection="1">
      <alignment horizontal="center" vertical="top" wrapText="1"/>
      <protection/>
    </xf>
    <xf numFmtId="0" fontId="8" fillId="40" borderId="14" xfId="0" applyNumberFormat="1" applyFont="1" applyFill="1" applyBorder="1" applyAlignment="1" applyProtection="1">
      <alignment horizontal="center" vertical="top" wrapText="1"/>
      <protection/>
    </xf>
    <xf numFmtId="0" fontId="8" fillId="11" borderId="14" xfId="0" applyNumberFormat="1" applyFont="1" applyFill="1" applyBorder="1" applyAlignment="1" applyProtection="1">
      <alignment horizontal="center" vertical="top" wrapText="1"/>
      <protection/>
    </xf>
    <xf numFmtId="0" fontId="8" fillId="44" borderId="15" xfId="0" applyNumberFormat="1" applyFont="1" applyFill="1" applyBorder="1" applyAlignment="1" applyProtection="1">
      <alignment horizontal="center" vertical="top" wrapText="1"/>
      <protection/>
    </xf>
    <xf numFmtId="0" fontId="8" fillId="43" borderId="14" xfId="0" applyNumberFormat="1" applyFont="1" applyFill="1" applyBorder="1" applyAlignment="1" applyProtection="1">
      <alignment horizontal="center" vertical="top" wrapText="1"/>
      <protection/>
    </xf>
    <xf numFmtId="49" fontId="12" fillId="0" borderId="0" xfId="0" applyNumberFormat="1" applyFont="1" applyFill="1" applyBorder="1" applyAlignment="1" applyProtection="1">
      <alignment horizontal="center"/>
      <protection locked="0"/>
    </xf>
    <xf numFmtId="0" fontId="10" fillId="0" borderId="16" xfId="0" applyNumberFormat="1" applyFont="1" applyFill="1" applyBorder="1" applyAlignment="1" applyProtection="1">
      <alignment/>
      <protection locked="0"/>
    </xf>
    <xf numFmtId="0" fontId="10" fillId="0" borderId="16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17" xfId="0" applyNumberFormat="1" applyFont="1" applyFill="1" applyBorder="1" applyAlignment="1" applyProtection="1">
      <alignment vertical="top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19" xfId="0" applyNumberFormat="1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vertical="top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vertical="top"/>
      <protection/>
    </xf>
    <xf numFmtId="0" fontId="10" fillId="0" borderId="19" xfId="0" applyNumberFormat="1" applyFont="1" applyFill="1" applyBorder="1" applyAlignment="1" applyProtection="1">
      <alignment horizontal="right" vertical="top"/>
      <protection/>
    </xf>
    <xf numFmtId="0" fontId="9" fillId="0" borderId="19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 indent="1"/>
      <protection/>
    </xf>
    <xf numFmtId="0" fontId="8" fillId="4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vertical="top"/>
      <protection/>
    </xf>
    <xf numFmtId="0" fontId="8" fillId="4" borderId="20" xfId="0" applyNumberFormat="1" applyFont="1" applyFill="1" applyBorder="1" applyAlignment="1" applyProtection="1">
      <alignment horizontal="center" vertical="center" wrapText="1"/>
      <protection/>
    </xf>
    <xf numFmtId="0" fontId="8" fillId="42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/>
      <protection locked="0"/>
    </xf>
    <xf numFmtId="0" fontId="8" fillId="0" borderId="22" xfId="0" applyNumberFormat="1" applyFont="1" applyFill="1" applyBorder="1" applyAlignment="1" applyProtection="1">
      <alignment horizontal="left" vertical="top" indent="1"/>
      <protection/>
    </xf>
    <xf numFmtId="0" fontId="22" fillId="0" borderId="0" xfId="0" applyFont="1" applyAlignment="1">
      <alignment horizontal="left" vertic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3" fillId="0" borderId="0" xfId="0" applyFont="1" applyBorder="1" applyAlignment="1">
      <alignment horizontal="left" vertical="center"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45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vertical="top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9" fillId="0" borderId="23" xfId="0" applyNumberFormat="1" applyFont="1" applyFill="1" applyBorder="1" applyAlignment="1" applyProtection="1">
      <alignment horizontal="center" vertical="top"/>
      <protection/>
    </xf>
    <xf numFmtId="0" fontId="100" fillId="0" borderId="0" xfId="0" applyNumberFormat="1" applyFont="1" applyFill="1" applyBorder="1" applyAlignment="1" applyProtection="1">
      <alignment horizontal="center" vertical="center"/>
      <protection/>
    </xf>
    <xf numFmtId="0" fontId="9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49" fontId="35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49" fontId="30" fillId="0" borderId="18" xfId="0" applyNumberFormat="1" applyFont="1" applyFill="1" applyBorder="1" applyAlignment="1" applyProtection="1">
      <alignment horizontal="center" vertical="center"/>
      <protection/>
    </xf>
    <xf numFmtId="0" fontId="10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30" fillId="0" borderId="0" xfId="0" applyNumberFormat="1" applyFont="1" applyFill="1" applyBorder="1" applyAlignment="1" applyProtection="1">
      <alignment horizontal="left" vertical="center" wrapText="1"/>
      <protection/>
    </xf>
    <xf numFmtId="49" fontId="30" fillId="0" borderId="0" xfId="0" applyNumberFormat="1" applyFont="1" applyFill="1" applyBorder="1" applyAlignment="1" applyProtection="1">
      <alignment horizontal="left" vertical="center"/>
      <protection/>
    </xf>
    <xf numFmtId="0" fontId="99" fillId="0" borderId="19" xfId="0" applyNumberFormat="1" applyFont="1" applyFill="1" applyBorder="1" applyAlignment="1" applyProtection="1">
      <alignment horizontal="center" vertical="top"/>
      <protection/>
    </xf>
    <xf numFmtId="0" fontId="99" fillId="0" borderId="24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67" fillId="46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 wrapText="1"/>
    </xf>
    <xf numFmtId="0" fontId="68" fillId="0" borderId="0" xfId="0" applyNumberFormat="1" applyFont="1" applyFill="1" applyBorder="1" applyAlignment="1" applyProtection="1">
      <alignment horizontal="center"/>
      <protection/>
    </xf>
    <xf numFmtId="0" fontId="26" fillId="46" borderId="0" xfId="0" applyNumberFormat="1" applyFont="1" applyFill="1" applyBorder="1" applyAlignment="1" applyProtection="1">
      <alignment horizontal="center" vertical="center"/>
      <protection/>
    </xf>
  </cellXfs>
  <cellStyles count="133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3" xfId="124"/>
    <cellStyle name="Followed Hyperlink" xfId="125"/>
    <cellStyle name="Плохой" xfId="126"/>
    <cellStyle name="Плохой 2" xfId="127"/>
    <cellStyle name="Плохой 3" xfId="128"/>
    <cellStyle name="Пояснение" xfId="129"/>
    <cellStyle name="Пояснение 2" xfId="130"/>
    <cellStyle name="Пояснение 3" xfId="131"/>
    <cellStyle name="Примечание" xfId="132"/>
    <cellStyle name="Примечание 2" xfId="133"/>
    <cellStyle name="Примечание 3" xfId="134"/>
    <cellStyle name="Percent" xfId="135"/>
    <cellStyle name="Связанная ячейка" xfId="136"/>
    <cellStyle name="Связанная ячейка 2" xfId="137"/>
    <cellStyle name="Связанная ячейка 3" xfId="138"/>
    <cellStyle name="Текст предупреждения" xfId="139"/>
    <cellStyle name="Текст предупреждения 2" xfId="140"/>
    <cellStyle name="Текст предупреждения 3" xfId="141"/>
    <cellStyle name="Comma" xfId="142"/>
    <cellStyle name="Comma [0]" xfId="143"/>
    <cellStyle name="Хороший" xfId="144"/>
    <cellStyle name="Хороший 2" xfId="145"/>
    <cellStyle name="Хороший 3" xfId="146"/>
  </cellStyles>
  <dxfs count="9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3"/>
  <sheetViews>
    <sheetView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3" sqref="K13"/>
    </sheetView>
  </sheetViews>
  <sheetFormatPr defaultColWidth="9.33203125" defaultRowHeight="12.75"/>
  <cols>
    <col min="1" max="1" width="7.5" style="7" customWidth="1"/>
    <col min="2" max="2" width="39.66015625" style="0" customWidth="1"/>
    <col min="3" max="3" width="15.5" style="0" customWidth="1"/>
    <col min="4" max="4" width="6.66015625" style="2" customWidth="1"/>
    <col min="5" max="8" width="9.16015625" style="4" customWidth="1"/>
    <col min="9" max="9" width="8" style="0" customWidth="1"/>
    <col min="10" max="10" width="10.66015625" style="6" customWidth="1"/>
    <col min="11" max="11" width="10" style="6" customWidth="1"/>
    <col min="12" max="12" width="9.16015625" style="0" customWidth="1"/>
    <col min="13" max="13" width="6.66015625" style="0" customWidth="1"/>
    <col min="14" max="14" width="5.66015625" style="0" customWidth="1"/>
    <col min="15" max="15" width="7.83203125" style="0" customWidth="1"/>
    <col min="16" max="16" width="8.5" style="0" customWidth="1"/>
    <col min="17" max="17" width="8.33203125" style="0" customWidth="1"/>
    <col min="21" max="21" width="9.33203125" style="0" hidden="1" customWidth="1"/>
  </cols>
  <sheetData>
    <row r="1" spans="2:21" ht="19.5">
      <c r="B1" s="94" t="s">
        <v>76</v>
      </c>
      <c r="D1" s="100" t="s">
        <v>11</v>
      </c>
      <c r="E1" s="96">
        <f aca="true" t="shared" si="0" ref="E1:L1">SUM(E5:E100)</f>
        <v>32</v>
      </c>
      <c r="F1" s="97">
        <f t="shared" si="0"/>
        <v>0</v>
      </c>
      <c r="G1" s="97">
        <f t="shared" si="0"/>
        <v>0</v>
      </c>
      <c r="H1" s="98">
        <f t="shared" si="0"/>
        <v>40</v>
      </c>
      <c r="I1" s="95">
        <f t="shared" si="0"/>
        <v>0</v>
      </c>
      <c r="J1" s="99">
        <f t="shared" si="0"/>
        <v>0</v>
      </c>
      <c r="K1" s="99">
        <f t="shared" si="0"/>
        <v>0</v>
      </c>
      <c r="L1" s="99">
        <f t="shared" si="0"/>
        <v>72</v>
      </c>
      <c r="U1" s="38"/>
    </row>
    <row r="2" spans="5:10" ht="15.75">
      <c r="E2" s="80" t="s">
        <v>74</v>
      </c>
      <c r="F2" s="74"/>
      <c r="G2" s="74"/>
      <c r="H2" s="76"/>
      <c r="I2" s="91"/>
      <c r="J2" s="60" t="s">
        <v>63</v>
      </c>
    </row>
    <row r="3" spans="1:17" s="1" customFormat="1" ht="35.25" customHeight="1">
      <c r="A3" s="59" t="s">
        <v>89</v>
      </c>
      <c r="B3" s="89" t="str">
        <f>"ФИО                                                         Всего: "&amp;COUNTA(B5:B100)&amp;" чел."</f>
        <v>ФИО                                                         Всего: 40 чел.</v>
      </c>
      <c r="C3" s="101" t="s">
        <v>5</v>
      </c>
      <c r="D3" s="102" t="s">
        <v>0</v>
      </c>
      <c r="E3" s="77" t="s">
        <v>83</v>
      </c>
      <c r="F3" s="90" t="s">
        <v>86</v>
      </c>
      <c r="G3" s="90" t="s">
        <v>87</v>
      </c>
      <c r="H3" s="78" t="s">
        <v>84</v>
      </c>
      <c r="I3" s="92" t="s">
        <v>6</v>
      </c>
      <c r="J3" s="75" t="s">
        <v>85</v>
      </c>
      <c r="K3" s="12" t="s">
        <v>88</v>
      </c>
      <c r="L3" s="32" t="s">
        <v>7</v>
      </c>
      <c r="M3" s="16"/>
      <c r="O3" s="33" t="s">
        <v>24</v>
      </c>
      <c r="Q3" s="5"/>
    </row>
    <row r="4" spans="1:21" s="1" customFormat="1" ht="15" customHeight="1">
      <c r="A4" s="40" t="s">
        <v>31</v>
      </c>
      <c r="B4" s="41">
        <v>2</v>
      </c>
      <c r="C4" s="40" t="s">
        <v>32</v>
      </c>
      <c r="D4" s="41">
        <v>4</v>
      </c>
      <c r="E4" s="105">
        <v>5</v>
      </c>
      <c r="F4" s="41">
        <v>6</v>
      </c>
      <c r="G4" s="41">
        <v>7</v>
      </c>
      <c r="H4" s="106" t="s">
        <v>35</v>
      </c>
      <c r="I4" s="107">
        <v>9</v>
      </c>
      <c r="J4" s="40" t="s">
        <v>37</v>
      </c>
      <c r="K4" s="41">
        <v>11</v>
      </c>
      <c r="L4" s="40" t="s">
        <v>39</v>
      </c>
      <c r="O4" s="33"/>
      <c r="Q4" s="5"/>
      <c r="U4" s="38" t="s">
        <v>1</v>
      </c>
    </row>
    <row r="5" spans="1:21" s="3" customFormat="1" ht="15.75">
      <c r="A5" s="51" t="s">
        <v>148</v>
      </c>
      <c r="B5" s="52" t="s">
        <v>132</v>
      </c>
      <c r="C5" s="53" t="s">
        <v>45</v>
      </c>
      <c r="D5" s="53" t="s">
        <v>2</v>
      </c>
      <c r="E5" s="79">
        <v>1</v>
      </c>
      <c r="F5" s="54"/>
      <c r="G5" s="54"/>
      <c r="H5" s="65">
        <v>1</v>
      </c>
      <c r="I5" s="93">
        <f>IF(SUM(F5:G5)&gt;1,1,"")</f>
      </c>
      <c r="J5" s="54"/>
      <c r="K5" s="54"/>
      <c r="L5" s="15">
        <f>SUM(E5:K5)</f>
        <v>2</v>
      </c>
      <c r="O5" s="34">
        <f>SUM(E1:K1)</f>
        <v>72</v>
      </c>
      <c r="P5" s="28" t="s">
        <v>65</v>
      </c>
      <c r="U5" s="38" t="s">
        <v>2</v>
      </c>
    </row>
    <row r="6" spans="1:21" s="3" customFormat="1" ht="15.75">
      <c r="A6" s="51" t="s">
        <v>148</v>
      </c>
      <c r="B6" s="52" t="s">
        <v>133</v>
      </c>
      <c r="C6" s="53" t="s">
        <v>45</v>
      </c>
      <c r="D6" s="53" t="s">
        <v>2</v>
      </c>
      <c r="E6" s="79"/>
      <c r="F6" s="54"/>
      <c r="G6" s="54"/>
      <c r="H6" s="65">
        <v>1</v>
      </c>
      <c r="I6" s="93">
        <f aca="true" t="shared" si="1" ref="I6:I69">IF(SUM(F6:G6)&gt;1,1,"")</f>
      </c>
      <c r="J6" s="54"/>
      <c r="K6" s="54"/>
      <c r="L6" s="15">
        <f>SUM(E6:K6)</f>
        <v>1</v>
      </c>
      <c r="O6" s="27">
        <f>COUNTA(B5:B100)</f>
        <v>40</v>
      </c>
      <c r="P6" s="29" t="s">
        <v>21</v>
      </c>
      <c r="U6" s="38" t="s">
        <v>57</v>
      </c>
    </row>
    <row r="7" spans="1:21" s="3" customFormat="1" ht="15.75">
      <c r="A7" s="51" t="s">
        <v>148</v>
      </c>
      <c r="B7" s="52" t="s">
        <v>134</v>
      </c>
      <c r="C7" s="53" t="s">
        <v>45</v>
      </c>
      <c r="D7" s="53" t="s">
        <v>2</v>
      </c>
      <c r="E7" s="79">
        <v>1</v>
      </c>
      <c r="F7" s="54"/>
      <c r="G7" s="54"/>
      <c r="H7" s="65">
        <v>1</v>
      </c>
      <c r="I7" s="93">
        <f t="shared" si="1"/>
      </c>
      <c r="J7" s="54"/>
      <c r="K7" s="54"/>
      <c r="L7" s="15">
        <f>SUM(E7:K7)</f>
        <v>2</v>
      </c>
      <c r="U7" s="38" t="s">
        <v>58</v>
      </c>
    </row>
    <row r="8" spans="1:21" s="3" customFormat="1" ht="15.75">
      <c r="A8" s="51" t="s">
        <v>148</v>
      </c>
      <c r="B8" s="52" t="s">
        <v>135</v>
      </c>
      <c r="C8" s="53" t="s">
        <v>45</v>
      </c>
      <c r="D8" s="53" t="s">
        <v>2</v>
      </c>
      <c r="E8" s="79"/>
      <c r="F8" s="54"/>
      <c r="G8" s="54"/>
      <c r="H8" s="65">
        <v>1</v>
      </c>
      <c r="I8" s="93">
        <f t="shared" si="1"/>
      </c>
      <c r="J8" s="54"/>
      <c r="K8" s="54"/>
      <c r="L8" s="15">
        <f aca="true" t="shared" si="2" ref="L8:L71">SUM(E8:K8)</f>
        <v>1</v>
      </c>
      <c r="O8"/>
      <c r="P8"/>
      <c r="Q8" s="67" t="s">
        <v>26</v>
      </c>
      <c r="U8" s="38" t="s">
        <v>59</v>
      </c>
    </row>
    <row r="9" spans="1:20" s="3" customFormat="1" ht="15.75">
      <c r="A9" s="51" t="s">
        <v>148</v>
      </c>
      <c r="B9" s="52" t="s">
        <v>136</v>
      </c>
      <c r="C9" s="53" t="s">
        <v>45</v>
      </c>
      <c r="D9" s="53" t="s">
        <v>2</v>
      </c>
      <c r="E9" s="79">
        <v>1</v>
      </c>
      <c r="F9" s="54"/>
      <c r="G9" s="54"/>
      <c r="H9" s="65">
        <v>1</v>
      </c>
      <c r="I9" s="93">
        <f t="shared" si="1"/>
      </c>
      <c r="J9" s="54"/>
      <c r="K9" s="54"/>
      <c r="L9" s="15">
        <f t="shared" si="2"/>
        <v>2</v>
      </c>
      <c r="O9" s="32" t="s">
        <v>67</v>
      </c>
      <c r="P9" s="28"/>
      <c r="Q9" s="27" t="s">
        <v>68</v>
      </c>
      <c r="R9" s="66" t="s">
        <v>66</v>
      </c>
      <c r="T9" s="38"/>
    </row>
    <row r="10" spans="1:20" s="3" customFormat="1" ht="15.75">
      <c r="A10" s="51" t="s">
        <v>148</v>
      </c>
      <c r="B10" s="52" t="s">
        <v>137</v>
      </c>
      <c r="C10" s="53" t="s">
        <v>45</v>
      </c>
      <c r="D10" s="53" t="s">
        <v>2</v>
      </c>
      <c r="E10" s="79">
        <v>1</v>
      </c>
      <c r="F10" s="54"/>
      <c r="G10" s="54"/>
      <c r="H10" s="65">
        <v>1</v>
      </c>
      <c r="I10" s="93">
        <f t="shared" si="1"/>
      </c>
      <c r="J10" s="54"/>
      <c r="K10" s="54"/>
      <c r="L10" s="15">
        <f t="shared" si="2"/>
        <v>2</v>
      </c>
      <c r="O10" s="36">
        <v>1</v>
      </c>
      <c r="P10" s="28" t="s">
        <v>66</v>
      </c>
      <c r="Q10" s="27">
        <f aca="true" t="shared" si="3" ref="Q10:Q19">COUNTIF($L$5:$L$100,O10)</f>
        <v>8</v>
      </c>
      <c r="R10" s="4">
        <f aca="true" t="shared" si="4" ref="R10:R19">Q10*O10</f>
        <v>8</v>
      </c>
      <c r="T10" s="38"/>
    </row>
    <row r="11" spans="1:21" s="3" customFormat="1" ht="15.75">
      <c r="A11" s="51" t="s">
        <v>148</v>
      </c>
      <c r="B11" s="52" t="s">
        <v>138</v>
      </c>
      <c r="C11" s="53" t="s">
        <v>45</v>
      </c>
      <c r="D11" s="53" t="s">
        <v>2</v>
      </c>
      <c r="E11" s="79">
        <v>1</v>
      </c>
      <c r="F11" s="54"/>
      <c r="G11" s="54"/>
      <c r="H11" s="65">
        <v>1</v>
      </c>
      <c r="I11" s="93">
        <f t="shared" si="1"/>
      </c>
      <c r="J11" s="54"/>
      <c r="K11" s="54"/>
      <c r="L11" s="15">
        <f t="shared" si="2"/>
        <v>2</v>
      </c>
      <c r="O11" s="36">
        <v>2</v>
      </c>
      <c r="P11" s="28" t="s">
        <v>66</v>
      </c>
      <c r="Q11" s="27">
        <f t="shared" si="3"/>
        <v>32</v>
      </c>
      <c r="R11" s="4">
        <f t="shared" si="4"/>
        <v>64</v>
      </c>
      <c r="U11" s="38" t="s">
        <v>44</v>
      </c>
    </row>
    <row r="12" spans="1:21" s="3" customFormat="1" ht="15.75">
      <c r="A12" s="51" t="s">
        <v>148</v>
      </c>
      <c r="B12" s="52" t="s">
        <v>139</v>
      </c>
      <c r="C12" s="53" t="s">
        <v>45</v>
      </c>
      <c r="D12" s="53" t="s">
        <v>2</v>
      </c>
      <c r="E12" s="79">
        <v>1</v>
      </c>
      <c r="F12" s="54"/>
      <c r="G12" s="54"/>
      <c r="H12" s="65">
        <v>1</v>
      </c>
      <c r="I12" s="93">
        <f t="shared" si="1"/>
      </c>
      <c r="J12" s="54"/>
      <c r="K12" s="54"/>
      <c r="L12" s="15">
        <f t="shared" si="2"/>
        <v>2</v>
      </c>
      <c r="O12" s="36">
        <v>3</v>
      </c>
      <c r="P12" s="28" t="s">
        <v>66</v>
      </c>
      <c r="Q12" s="27">
        <f t="shared" si="3"/>
        <v>0</v>
      </c>
      <c r="R12" s="4">
        <f t="shared" si="4"/>
        <v>0</v>
      </c>
      <c r="U12" s="38" t="s">
        <v>45</v>
      </c>
    </row>
    <row r="13" spans="1:21" s="3" customFormat="1" ht="15.75">
      <c r="A13" s="51" t="s">
        <v>148</v>
      </c>
      <c r="B13" s="52" t="s">
        <v>140</v>
      </c>
      <c r="C13" s="53" t="s">
        <v>45</v>
      </c>
      <c r="D13" s="53" t="s">
        <v>2</v>
      </c>
      <c r="E13" s="79">
        <v>1</v>
      </c>
      <c r="F13" s="54"/>
      <c r="G13" s="54"/>
      <c r="H13" s="65">
        <v>1</v>
      </c>
      <c r="I13" s="93">
        <f t="shared" si="1"/>
      </c>
      <c r="J13" s="54"/>
      <c r="K13" s="54"/>
      <c r="L13" s="15">
        <f t="shared" si="2"/>
        <v>2</v>
      </c>
      <c r="O13" s="36">
        <v>4</v>
      </c>
      <c r="P13" s="28" t="s">
        <v>66</v>
      </c>
      <c r="Q13" s="27">
        <f t="shared" si="3"/>
        <v>0</v>
      </c>
      <c r="R13" s="4">
        <f t="shared" si="4"/>
        <v>0</v>
      </c>
      <c r="U13" s="38" t="s">
        <v>10</v>
      </c>
    </row>
    <row r="14" spans="1:21" s="3" customFormat="1" ht="15.75">
      <c r="A14" s="51" t="s">
        <v>148</v>
      </c>
      <c r="B14" s="52" t="s">
        <v>141</v>
      </c>
      <c r="C14" s="53" t="s">
        <v>45</v>
      </c>
      <c r="D14" s="53" t="s">
        <v>2</v>
      </c>
      <c r="E14" s="79">
        <v>1</v>
      </c>
      <c r="F14" s="54"/>
      <c r="G14" s="54"/>
      <c r="H14" s="65">
        <v>1</v>
      </c>
      <c r="I14" s="93">
        <f t="shared" si="1"/>
      </c>
      <c r="J14" s="54"/>
      <c r="K14" s="54"/>
      <c r="L14" s="15">
        <f t="shared" si="2"/>
        <v>2</v>
      </c>
      <c r="O14" s="36">
        <v>5</v>
      </c>
      <c r="P14" s="28" t="s">
        <v>66</v>
      </c>
      <c r="Q14" s="27">
        <f t="shared" si="3"/>
        <v>0</v>
      </c>
      <c r="R14" s="4">
        <f t="shared" si="4"/>
        <v>0</v>
      </c>
      <c r="U14" s="38" t="s">
        <v>46</v>
      </c>
    </row>
    <row r="15" spans="1:21" s="3" customFormat="1" ht="15.75">
      <c r="A15" s="51" t="s">
        <v>148</v>
      </c>
      <c r="B15" s="52" t="s">
        <v>142</v>
      </c>
      <c r="C15" s="53" t="s">
        <v>45</v>
      </c>
      <c r="D15" s="53" t="s">
        <v>2</v>
      </c>
      <c r="E15" s="79">
        <v>1</v>
      </c>
      <c r="F15" s="54"/>
      <c r="G15" s="54"/>
      <c r="H15" s="65">
        <v>1</v>
      </c>
      <c r="I15" s="93">
        <f t="shared" si="1"/>
      </c>
      <c r="J15" s="54"/>
      <c r="K15" s="54"/>
      <c r="L15" s="15">
        <f t="shared" si="2"/>
        <v>2</v>
      </c>
      <c r="O15" s="36">
        <v>6</v>
      </c>
      <c r="P15" s="28" t="s">
        <v>66</v>
      </c>
      <c r="Q15" s="27">
        <f t="shared" si="3"/>
        <v>0</v>
      </c>
      <c r="R15" s="4">
        <f t="shared" si="4"/>
        <v>0</v>
      </c>
      <c r="U15" s="38" t="s">
        <v>47</v>
      </c>
    </row>
    <row r="16" spans="1:21" s="3" customFormat="1" ht="15.75">
      <c r="A16" s="51" t="s">
        <v>148</v>
      </c>
      <c r="B16" s="52" t="s">
        <v>143</v>
      </c>
      <c r="C16" s="53" t="s">
        <v>45</v>
      </c>
      <c r="D16" s="53" t="s">
        <v>2</v>
      </c>
      <c r="E16" s="79">
        <v>1</v>
      </c>
      <c r="F16" s="54"/>
      <c r="G16" s="54"/>
      <c r="H16" s="65">
        <v>1</v>
      </c>
      <c r="I16" s="93">
        <f t="shared" si="1"/>
      </c>
      <c r="J16" s="54"/>
      <c r="K16" s="54"/>
      <c r="L16" s="15">
        <f t="shared" si="2"/>
        <v>2</v>
      </c>
      <c r="O16" s="36">
        <v>7</v>
      </c>
      <c r="P16" s="28" t="s">
        <v>66</v>
      </c>
      <c r="Q16" s="27">
        <f t="shared" si="3"/>
        <v>0</v>
      </c>
      <c r="R16" s="4">
        <f t="shared" si="4"/>
        <v>0</v>
      </c>
      <c r="U16" s="38" t="s">
        <v>20</v>
      </c>
    </row>
    <row r="17" spans="1:22" s="3" customFormat="1" ht="15.75">
      <c r="A17" s="51" t="s">
        <v>148</v>
      </c>
      <c r="B17" s="52" t="s">
        <v>202</v>
      </c>
      <c r="C17" s="53" t="s">
        <v>45</v>
      </c>
      <c r="D17" s="53" t="s">
        <v>2</v>
      </c>
      <c r="E17" s="79">
        <v>1</v>
      </c>
      <c r="F17" s="54"/>
      <c r="G17" s="54"/>
      <c r="H17" s="65">
        <v>1</v>
      </c>
      <c r="I17" s="93">
        <f t="shared" si="1"/>
      </c>
      <c r="J17" s="54"/>
      <c r="K17" s="54"/>
      <c r="L17" s="15">
        <f t="shared" si="2"/>
        <v>2</v>
      </c>
      <c r="O17" s="36">
        <v>8</v>
      </c>
      <c r="P17" s="28" t="s">
        <v>66</v>
      </c>
      <c r="Q17" s="27">
        <f t="shared" si="3"/>
        <v>0</v>
      </c>
      <c r="R17" s="4">
        <f t="shared" si="4"/>
        <v>0</v>
      </c>
      <c r="U17" s="38" t="s">
        <v>48</v>
      </c>
      <c r="V17" s="38"/>
    </row>
    <row r="18" spans="1:22" s="3" customFormat="1" ht="15.75">
      <c r="A18" s="51" t="s">
        <v>148</v>
      </c>
      <c r="B18" s="52" t="s">
        <v>144</v>
      </c>
      <c r="C18" s="53" t="s">
        <v>45</v>
      </c>
      <c r="D18" s="53" t="s">
        <v>2</v>
      </c>
      <c r="E18" s="79">
        <v>1</v>
      </c>
      <c r="F18" s="54"/>
      <c r="G18" s="54"/>
      <c r="H18" s="65">
        <v>1</v>
      </c>
      <c r="I18" s="93">
        <f t="shared" si="1"/>
      </c>
      <c r="J18" s="54"/>
      <c r="K18" s="54"/>
      <c r="L18" s="15">
        <f t="shared" si="2"/>
        <v>2</v>
      </c>
      <c r="O18" s="36">
        <v>9</v>
      </c>
      <c r="P18" s="28" t="s">
        <v>66</v>
      </c>
      <c r="Q18" s="27">
        <f t="shared" si="3"/>
        <v>0</v>
      </c>
      <c r="R18" s="4">
        <f t="shared" si="4"/>
        <v>0</v>
      </c>
      <c r="U18" s="38" t="s">
        <v>49</v>
      </c>
      <c r="V18" s="38"/>
    </row>
    <row r="19" spans="1:22" s="3" customFormat="1" ht="15.75">
      <c r="A19" s="51" t="s">
        <v>148</v>
      </c>
      <c r="B19" s="52" t="s">
        <v>145</v>
      </c>
      <c r="C19" s="53" t="s">
        <v>45</v>
      </c>
      <c r="D19" s="53" t="s">
        <v>2</v>
      </c>
      <c r="E19" s="79">
        <v>1</v>
      </c>
      <c r="F19" s="54"/>
      <c r="G19" s="54"/>
      <c r="H19" s="65">
        <v>1</v>
      </c>
      <c r="I19" s="93">
        <f t="shared" si="1"/>
      </c>
      <c r="J19" s="54"/>
      <c r="K19" s="54"/>
      <c r="L19" s="15">
        <f t="shared" si="2"/>
        <v>2</v>
      </c>
      <c r="O19" s="36">
        <v>10</v>
      </c>
      <c r="P19" s="28" t="s">
        <v>66</v>
      </c>
      <c r="Q19" s="27">
        <f t="shared" si="3"/>
        <v>0</v>
      </c>
      <c r="R19" s="4">
        <f t="shared" si="4"/>
        <v>0</v>
      </c>
      <c r="U19" s="38" t="s">
        <v>69</v>
      </c>
      <c r="V19" s="38"/>
    </row>
    <row r="20" spans="1:22" s="3" customFormat="1" ht="15.75">
      <c r="A20" s="51" t="s">
        <v>148</v>
      </c>
      <c r="B20" s="52" t="s">
        <v>146</v>
      </c>
      <c r="C20" s="53" t="s">
        <v>45</v>
      </c>
      <c r="D20" s="53" t="s">
        <v>2</v>
      </c>
      <c r="E20" s="79">
        <v>1</v>
      </c>
      <c r="F20" s="54"/>
      <c r="G20" s="54"/>
      <c r="H20" s="65">
        <v>1</v>
      </c>
      <c r="I20" s="93">
        <f t="shared" si="1"/>
      </c>
      <c r="J20" s="54"/>
      <c r="K20" s="54"/>
      <c r="L20" s="15">
        <f t="shared" si="2"/>
        <v>2</v>
      </c>
      <c r="O20" s="68" t="s">
        <v>7</v>
      </c>
      <c r="P20" s="69"/>
      <c r="Q20" s="70">
        <f>SUM(Q10:Q19)</f>
        <v>40</v>
      </c>
      <c r="R20" s="71">
        <f>SUM(R10:R19)</f>
        <v>72</v>
      </c>
      <c r="U20" s="38" t="s">
        <v>70</v>
      </c>
      <c r="V20" s="38"/>
    </row>
    <row r="21" spans="1:22" s="3" customFormat="1" ht="15.75">
      <c r="A21" s="51" t="s">
        <v>148</v>
      </c>
      <c r="B21" s="52" t="s">
        <v>147</v>
      </c>
      <c r="C21" s="53" t="s">
        <v>45</v>
      </c>
      <c r="D21" s="53" t="s">
        <v>2</v>
      </c>
      <c r="E21" s="79">
        <v>1</v>
      </c>
      <c r="F21" s="54"/>
      <c r="G21" s="54"/>
      <c r="H21" s="65">
        <v>1</v>
      </c>
      <c r="I21" s="93">
        <f t="shared" si="1"/>
      </c>
      <c r="J21" s="54"/>
      <c r="K21" s="54"/>
      <c r="L21" s="15">
        <f t="shared" si="2"/>
        <v>2</v>
      </c>
      <c r="U21" s="38" t="s">
        <v>50</v>
      </c>
      <c r="V21" s="38"/>
    </row>
    <row r="22" spans="1:21" s="3" customFormat="1" ht="15.75">
      <c r="A22" s="51" t="s">
        <v>148</v>
      </c>
      <c r="B22" s="52" t="s">
        <v>169</v>
      </c>
      <c r="C22" s="53" t="s">
        <v>45</v>
      </c>
      <c r="D22" s="53" t="s">
        <v>2</v>
      </c>
      <c r="E22" s="79">
        <v>1</v>
      </c>
      <c r="F22" s="54"/>
      <c r="G22" s="54"/>
      <c r="H22" s="65">
        <v>1</v>
      </c>
      <c r="I22" s="93">
        <f t="shared" si="1"/>
      </c>
      <c r="J22" s="54"/>
      <c r="K22" s="54"/>
      <c r="L22" s="15">
        <f t="shared" si="2"/>
        <v>2</v>
      </c>
      <c r="U22" s="38" t="s">
        <v>51</v>
      </c>
    </row>
    <row r="23" spans="1:21" s="3" customFormat="1" ht="15.75">
      <c r="A23" s="51" t="s">
        <v>148</v>
      </c>
      <c r="B23" s="52" t="s">
        <v>149</v>
      </c>
      <c r="C23" s="53" t="s">
        <v>45</v>
      </c>
      <c r="D23" s="53" t="s">
        <v>2</v>
      </c>
      <c r="E23" s="79">
        <v>1</v>
      </c>
      <c r="F23" s="54"/>
      <c r="G23" s="54"/>
      <c r="H23" s="65">
        <v>1</v>
      </c>
      <c r="I23" s="93">
        <f t="shared" si="1"/>
      </c>
      <c r="J23" s="54"/>
      <c r="K23" s="54"/>
      <c r="L23" s="15">
        <f t="shared" si="2"/>
        <v>2</v>
      </c>
      <c r="U23" s="38" t="s">
        <v>52</v>
      </c>
    </row>
    <row r="24" spans="1:21" s="3" customFormat="1" ht="15.75">
      <c r="A24" s="51" t="s">
        <v>148</v>
      </c>
      <c r="B24" s="113" t="s">
        <v>170</v>
      </c>
      <c r="C24" s="53" t="s">
        <v>45</v>
      </c>
      <c r="D24" s="53" t="s">
        <v>2</v>
      </c>
      <c r="E24" s="79">
        <v>1</v>
      </c>
      <c r="F24" s="54"/>
      <c r="G24" s="54"/>
      <c r="H24" s="65">
        <v>1</v>
      </c>
      <c r="I24" s="93">
        <f t="shared" si="1"/>
      </c>
      <c r="J24" s="54"/>
      <c r="K24" s="54"/>
      <c r="L24" s="15">
        <f t="shared" si="2"/>
        <v>2</v>
      </c>
      <c r="U24" s="38" t="s">
        <v>71</v>
      </c>
    </row>
    <row r="25" spans="1:21" s="3" customFormat="1" ht="15.75">
      <c r="A25" s="51" t="s">
        <v>148</v>
      </c>
      <c r="B25" s="52" t="s">
        <v>150</v>
      </c>
      <c r="C25" s="53" t="s">
        <v>45</v>
      </c>
      <c r="D25" s="53" t="s">
        <v>1</v>
      </c>
      <c r="E25" s="79">
        <v>1</v>
      </c>
      <c r="F25" s="54"/>
      <c r="G25" s="54"/>
      <c r="H25" s="65">
        <v>1</v>
      </c>
      <c r="I25" s="93">
        <f t="shared" si="1"/>
      </c>
      <c r="J25" s="54"/>
      <c r="K25" s="54"/>
      <c r="L25" s="15">
        <f t="shared" si="2"/>
        <v>2</v>
      </c>
      <c r="U25" s="38" t="s">
        <v>53</v>
      </c>
    </row>
    <row r="26" spans="1:21" s="3" customFormat="1" ht="15.75">
      <c r="A26" s="51" t="s">
        <v>148</v>
      </c>
      <c r="B26" s="52" t="s">
        <v>151</v>
      </c>
      <c r="C26" s="53" t="s">
        <v>45</v>
      </c>
      <c r="D26" s="53" t="s">
        <v>1</v>
      </c>
      <c r="E26" s="79">
        <v>1</v>
      </c>
      <c r="F26" s="54"/>
      <c r="G26" s="54"/>
      <c r="H26" s="65">
        <v>1</v>
      </c>
      <c r="I26" s="93">
        <f t="shared" si="1"/>
      </c>
      <c r="J26" s="54"/>
      <c r="K26" s="54"/>
      <c r="L26" s="15">
        <f t="shared" si="2"/>
        <v>2</v>
      </c>
      <c r="U26" s="38" t="s">
        <v>72</v>
      </c>
    </row>
    <row r="27" spans="1:21" s="3" customFormat="1" ht="15.75">
      <c r="A27" s="51" t="s">
        <v>148</v>
      </c>
      <c r="B27" s="52" t="s">
        <v>152</v>
      </c>
      <c r="C27" s="53" t="s">
        <v>45</v>
      </c>
      <c r="D27" s="53" t="s">
        <v>1</v>
      </c>
      <c r="E27" s="79">
        <v>1</v>
      </c>
      <c r="F27" s="54"/>
      <c r="G27" s="54"/>
      <c r="H27" s="65">
        <v>1</v>
      </c>
      <c r="I27" s="93">
        <f t="shared" si="1"/>
      </c>
      <c r="J27" s="54"/>
      <c r="K27" s="54"/>
      <c r="L27" s="15">
        <f t="shared" si="2"/>
        <v>2</v>
      </c>
      <c r="U27" s="38" t="s">
        <v>73</v>
      </c>
    </row>
    <row r="28" spans="1:21" s="3" customFormat="1" ht="15.75">
      <c r="A28" s="51" t="s">
        <v>148</v>
      </c>
      <c r="B28" s="52" t="s">
        <v>153</v>
      </c>
      <c r="C28" s="53" t="s">
        <v>45</v>
      </c>
      <c r="D28" s="53" t="s">
        <v>1</v>
      </c>
      <c r="E28" s="79">
        <v>1</v>
      </c>
      <c r="F28" s="54"/>
      <c r="G28" s="54"/>
      <c r="H28" s="65">
        <v>1</v>
      </c>
      <c r="I28" s="93">
        <f t="shared" si="1"/>
      </c>
      <c r="J28" s="54"/>
      <c r="K28" s="54"/>
      <c r="L28" s="15">
        <f t="shared" si="2"/>
        <v>2</v>
      </c>
      <c r="U28" s="38" t="s">
        <v>64</v>
      </c>
    </row>
    <row r="29" spans="1:21" s="3" customFormat="1" ht="15.75">
      <c r="A29" s="51" t="s">
        <v>148</v>
      </c>
      <c r="B29" s="52" t="s">
        <v>154</v>
      </c>
      <c r="C29" s="53" t="s">
        <v>45</v>
      </c>
      <c r="D29" s="53" t="s">
        <v>1</v>
      </c>
      <c r="E29" s="79">
        <v>1</v>
      </c>
      <c r="F29" s="54"/>
      <c r="G29" s="54"/>
      <c r="H29" s="65">
        <v>1</v>
      </c>
      <c r="I29" s="93">
        <f t="shared" si="1"/>
      </c>
      <c r="J29" s="54"/>
      <c r="K29" s="54"/>
      <c r="L29" s="15">
        <f t="shared" si="2"/>
        <v>2</v>
      </c>
      <c r="U29" s="38" t="s">
        <v>54</v>
      </c>
    </row>
    <row r="30" spans="1:21" s="3" customFormat="1" ht="15.75">
      <c r="A30" s="51" t="s">
        <v>148</v>
      </c>
      <c r="B30" s="52" t="s">
        <v>155</v>
      </c>
      <c r="C30" s="53" t="s">
        <v>45</v>
      </c>
      <c r="D30" s="53" t="s">
        <v>1</v>
      </c>
      <c r="E30" s="79">
        <v>1</v>
      </c>
      <c r="F30" s="54"/>
      <c r="G30" s="54"/>
      <c r="H30" s="65">
        <v>1</v>
      </c>
      <c r="I30" s="93">
        <f t="shared" si="1"/>
      </c>
      <c r="J30" s="54"/>
      <c r="K30" s="54"/>
      <c r="L30" s="15">
        <f t="shared" si="2"/>
        <v>2</v>
      </c>
      <c r="U30" s="38" t="s">
        <v>55</v>
      </c>
    </row>
    <row r="31" spans="1:23" s="3" customFormat="1" ht="15.75">
      <c r="A31" s="51" t="s">
        <v>148</v>
      </c>
      <c r="B31" s="52" t="s">
        <v>156</v>
      </c>
      <c r="C31" s="53" t="s">
        <v>45</v>
      </c>
      <c r="D31" s="53" t="s">
        <v>1</v>
      </c>
      <c r="E31" s="79">
        <v>1</v>
      </c>
      <c r="F31" s="54"/>
      <c r="G31" s="54"/>
      <c r="H31" s="65">
        <v>1</v>
      </c>
      <c r="I31" s="93">
        <f t="shared" si="1"/>
      </c>
      <c r="J31" s="54"/>
      <c r="K31" s="54"/>
      <c r="L31" s="15">
        <f t="shared" si="2"/>
        <v>2</v>
      </c>
      <c r="U31" s="38" t="s">
        <v>56</v>
      </c>
      <c r="W31" s="38"/>
    </row>
    <row r="32" spans="1:23" s="3" customFormat="1" ht="15.75">
      <c r="A32" s="51" t="s">
        <v>148</v>
      </c>
      <c r="B32" s="52" t="s">
        <v>157</v>
      </c>
      <c r="C32" s="53" t="s">
        <v>45</v>
      </c>
      <c r="D32" s="53" t="s">
        <v>1</v>
      </c>
      <c r="E32" s="79">
        <v>1</v>
      </c>
      <c r="F32" s="54"/>
      <c r="G32" s="54"/>
      <c r="H32" s="65">
        <v>1</v>
      </c>
      <c r="I32" s="93">
        <f t="shared" si="1"/>
      </c>
      <c r="J32" s="54"/>
      <c r="K32" s="54"/>
      <c r="L32" s="15">
        <f t="shared" si="2"/>
        <v>2</v>
      </c>
      <c r="W32" s="38"/>
    </row>
    <row r="33" spans="1:23" s="3" customFormat="1" ht="15.75">
      <c r="A33" s="51" t="s">
        <v>148</v>
      </c>
      <c r="B33" s="52" t="s">
        <v>158</v>
      </c>
      <c r="C33" s="53" t="s">
        <v>45</v>
      </c>
      <c r="D33" s="53" t="s">
        <v>1</v>
      </c>
      <c r="E33" s="79">
        <v>1</v>
      </c>
      <c r="F33" s="54"/>
      <c r="G33" s="54"/>
      <c r="H33" s="65">
        <v>1</v>
      </c>
      <c r="I33" s="93">
        <f t="shared" si="1"/>
      </c>
      <c r="J33" s="54"/>
      <c r="K33" s="54"/>
      <c r="L33" s="15">
        <f t="shared" si="2"/>
        <v>2</v>
      </c>
      <c r="W33" s="38"/>
    </row>
    <row r="34" spans="1:23" s="3" customFormat="1" ht="15.75">
      <c r="A34" s="51" t="s">
        <v>148</v>
      </c>
      <c r="B34" s="52" t="s">
        <v>159</v>
      </c>
      <c r="C34" s="53" t="s">
        <v>45</v>
      </c>
      <c r="D34" s="53" t="s">
        <v>1</v>
      </c>
      <c r="E34" s="79">
        <v>1</v>
      </c>
      <c r="F34" s="54"/>
      <c r="G34" s="54"/>
      <c r="H34" s="65">
        <v>1</v>
      </c>
      <c r="I34" s="93">
        <f t="shared" si="1"/>
      </c>
      <c r="J34" s="54"/>
      <c r="K34" s="54"/>
      <c r="L34" s="15">
        <f t="shared" si="2"/>
        <v>2</v>
      </c>
      <c r="W34" s="38"/>
    </row>
    <row r="35" spans="1:23" s="3" customFormat="1" ht="15.75">
      <c r="A35" s="51" t="s">
        <v>148</v>
      </c>
      <c r="B35" s="52" t="s">
        <v>160</v>
      </c>
      <c r="C35" s="53" t="s">
        <v>45</v>
      </c>
      <c r="D35" s="53" t="s">
        <v>1</v>
      </c>
      <c r="E35" s="79"/>
      <c r="F35" s="54"/>
      <c r="G35" s="54"/>
      <c r="H35" s="65">
        <v>1</v>
      </c>
      <c r="I35" s="93">
        <f t="shared" si="1"/>
      </c>
      <c r="J35" s="54"/>
      <c r="K35" s="54"/>
      <c r="L35" s="15">
        <f t="shared" si="2"/>
        <v>1</v>
      </c>
      <c r="W35" s="38"/>
    </row>
    <row r="36" spans="1:23" s="3" customFormat="1" ht="15.75">
      <c r="A36" s="51" t="s">
        <v>148</v>
      </c>
      <c r="B36" s="52" t="s">
        <v>164</v>
      </c>
      <c r="C36" s="53" t="s">
        <v>45</v>
      </c>
      <c r="D36" s="53" t="s">
        <v>1</v>
      </c>
      <c r="E36" s="79"/>
      <c r="F36" s="54"/>
      <c r="G36" s="54"/>
      <c r="H36" s="65">
        <v>1</v>
      </c>
      <c r="I36" s="93">
        <f t="shared" si="1"/>
      </c>
      <c r="J36" s="54"/>
      <c r="K36" s="54"/>
      <c r="L36" s="15">
        <f t="shared" si="2"/>
        <v>1</v>
      </c>
      <c r="W36" s="38"/>
    </row>
    <row r="37" spans="1:23" s="3" customFormat="1" ht="15.75">
      <c r="A37" s="51" t="s">
        <v>148</v>
      </c>
      <c r="B37" s="52" t="s">
        <v>161</v>
      </c>
      <c r="C37" s="53" t="s">
        <v>45</v>
      </c>
      <c r="D37" s="53" t="s">
        <v>1</v>
      </c>
      <c r="E37" s="79">
        <v>1</v>
      </c>
      <c r="F37" s="54"/>
      <c r="G37" s="54"/>
      <c r="H37" s="65">
        <v>1</v>
      </c>
      <c r="I37" s="93">
        <f t="shared" si="1"/>
      </c>
      <c r="J37" s="54"/>
      <c r="K37" s="54"/>
      <c r="L37" s="15">
        <f t="shared" si="2"/>
        <v>2</v>
      </c>
      <c r="W37" s="38"/>
    </row>
    <row r="38" spans="1:23" s="3" customFormat="1" ht="15.75">
      <c r="A38" s="51" t="s">
        <v>148</v>
      </c>
      <c r="B38" s="52" t="s">
        <v>162</v>
      </c>
      <c r="C38" s="53" t="s">
        <v>45</v>
      </c>
      <c r="D38" s="53" t="s">
        <v>1</v>
      </c>
      <c r="E38" s="79">
        <v>1</v>
      </c>
      <c r="F38" s="54"/>
      <c r="G38" s="54"/>
      <c r="H38" s="65">
        <v>1</v>
      </c>
      <c r="I38" s="93">
        <f t="shared" si="1"/>
      </c>
      <c r="J38" s="54"/>
      <c r="K38" s="54"/>
      <c r="L38" s="15">
        <f t="shared" si="2"/>
        <v>2</v>
      </c>
      <c r="W38" s="38"/>
    </row>
    <row r="39" spans="1:23" s="3" customFormat="1" ht="15.75">
      <c r="A39" s="51" t="s">
        <v>148</v>
      </c>
      <c r="B39" s="52" t="s">
        <v>163</v>
      </c>
      <c r="C39" s="53" t="s">
        <v>45</v>
      </c>
      <c r="D39" s="53" t="s">
        <v>1</v>
      </c>
      <c r="E39" s="79">
        <v>1</v>
      </c>
      <c r="F39" s="54"/>
      <c r="G39" s="54"/>
      <c r="H39" s="65">
        <v>1</v>
      </c>
      <c r="I39" s="93">
        <f t="shared" si="1"/>
      </c>
      <c r="J39" s="54"/>
      <c r="K39" s="54"/>
      <c r="L39" s="15">
        <f t="shared" si="2"/>
        <v>2</v>
      </c>
      <c r="W39" s="38"/>
    </row>
    <row r="40" spans="1:23" s="3" customFormat="1" ht="15.75">
      <c r="A40" s="51" t="s">
        <v>148</v>
      </c>
      <c r="B40" s="52" t="s">
        <v>165</v>
      </c>
      <c r="C40" s="53" t="s">
        <v>45</v>
      </c>
      <c r="D40" s="53" t="s">
        <v>1</v>
      </c>
      <c r="E40" s="79"/>
      <c r="F40" s="54"/>
      <c r="G40" s="54"/>
      <c r="H40" s="65">
        <v>1</v>
      </c>
      <c r="I40" s="93">
        <f t="shared" si="1"/>
      </c>
      <c r="J40" s="54"/>
      <c r="K40" s="54"/>
      <c r="L40" s="15">
        <f t="shared" si="2"/>
        <v>1</v>
      </c>
      <c r="W40" s="38"/>
    </row>
    <row r="41" spans="1:23" s="3" customFormat="1" ht="15.75">
      <c r="A41" s="51" t="s">
        <v>148</v>
      </c>
      <c r="B41" s="52" t="s">
        <v>166</v>
      </c>
      <c r="C41" s="53" t="s">
        <v>45</v>
      </c>
      <c r="D41" s="53" t="s">
        <v>1</v>
      </c>
      <c r="E41" s="79"/>
      <c r="F41" s="54"/>
      <c r="G41" s="54"/>
      <c r="H41" s="65">
        <v>1</v>
      </c>
      <c r="I41" s="93">
        <f t="shared" si="1"/>
      </c>
      <c r="J41" s="54"/>
      <c r="K41" s="54"/>
      <c r="L41" s="15">
        <f t="shared" si="2"/>
        <v>1</v>
      </c>
      <c r="W41" s="38"/>
    </row>
    <row r="42" spans="1:23" s="3" customFormat="1" ht="15.75">
      <c r="A42" s="51" t="s">
        <v>148</v>
      </c>
      <c r="B42" s="52" t="s">
        <v>167</v>
      </c>
      <c r="C42" s="53" t="s">
        <v>45</v>
      </c>
      <c r="D42" s="53" t="s">
        <v>1</v>
      </c>
      <c r="E42" s="79"/>
      <c r="F42" s="54"/>
      <c r="G42" s="54"/>
      <c r="H42" s="65">
        <v>1</v>
      </c>
      <c r="I42" s="93">
        <f t="shared" si="1"/>
      </c>
      <c r="J42" s="54"/>
      <c r="K42" s="54"/>
      <c r="L42" s="15">
        <f t="shared" si="2"/>
        <v>1</v>
      </c>
      <c r="W42" s="38"/>
    </row>
    <row r="43" spans="1:23" s="3" customFormat="1" ht="15.75">
      <c r="A43" s="51" t="s">
        <v>148</v>
      </c>
      <c r="B43" s="52" t="s">
        <v>168</v>
      </c>
      <c r="C43" s="53" t="s">
        <v>45</v>
      </c>
      <c r="D43" s="53" t="s">
        <v>1</v>
      </c>
      <c r="E43" s="79"/>
      <c r="F43" s="54"/>
      <c r="G43" s="54"/>
      <c r="H43" s="65">
        <v>1</v>
      </c>
      <c r="I43" s="93">
        <f t="shared" si="1"/>
      </c>
      <c r="J43" s="54"/>
      <c r="K43" s="54"/>
      <c r="L43" s="15">
        <f t="shared" si="2"/>
        <v>1</v>
      </c>
      <c r="W43" s="38"/>
    </row>
    <row r="44" spans="1:23" s="3" customFormat="1" ht="15.75">
      <c r="A44" s="51" t="s">
        <v>148</v>
      </c>
      <c r="B44" s="52" t="s">
        <v>201</v>
      </c>
      <c r="C44" s="53" t="s">
        <v>45</v>
      </c>
      <c r="D44" s="53" t="s">
        <v>1</v>
      </c>
      <c r="E44" s="79">
        <v>1</v>
      </c>
      <c r="F44" s="54"/>
      <c r="G44" s="54"/>
      <c r="H44" s="65">
        <v>1</v>
      </c>
      <c r="I44" s="93">
        <f t="shared" si="1"/>
      </c>
      <c r="J44" s="54"/>
      <c r="K44" s="54"/>
      <c r="L44" s="15">
        <f t="shared" si="2"/>
        <v>2</v>
      </c>
      <c r="W44" s="38"/>
    </row>
    <row r="45" spans="1:23" s="3" customFormat="1" ht="15.75">
      <c r="A45" s="51"/>
      <c r="B45" s="52"/>
      <c r="C45" s="53"/>
      <c r="D45" s="53"/>
      <c r="E45" s="79"/>
      <c r="F45" s="54"/>
      <c r="G45" s="54"/>
      <c r="H45" s="65"/>
      <c r="I45" s="93">
        <f t="shared" si="1"/>
      </c>
      <c r="J45" s="54"/>
      <c r="K45" s="54"/>
      <c r="L45" s="15">
        <f t="shared" si="2"/>
        <v>0</v>
      </c>
      <c r="W45" s="38"/>
    </row>
    <row r="46" spans="1:23" s="3" customFormat="1" ht="15.75">
      <c r="A46" s="51"/>
      <c r="B46" s="52"/>
      <c r="C46" s="53"/>
      <c r="D46" s="53"/>
      <c r="E46" s="79"/>
      <c r="F46" s="54"/>
      <c r="G46" s="54"/>
      <c r="H46" s="65"/>
      <c r="I46" s="93">
        <f t="shared" si="1"/>
      </c>
      <c r="J46" s="54"/>
      <c r="K46" s="54"/>
      <c r="L46" s="15">
        <f t="shared" si="2"/>
        <v>0</v>
      </c>
      <c r="W46" s="38"/>
    </row>
    <row r="47" spans="1:23" s="3" customFormat="1" ht="15.75">
      <c r="A47" s="51"/>
      <c r="B47" s="52"/>
      <c r="C47" s="53"/>
      <c r="D47" s="53"/>
      <c r="E47" s="79"/>
      <c r="F47" s="54"/>
      <c r="G47" s="54"/>
      <c r="H47" s="65"/>
      <c r="I47" s="93">
        <f t="shared" si="1"/>
      </c>
      <c r="J47" s="54"/>
      <c r="K47" s="54"/>
      <c r="L47" s="15">
        <f t="shared" si="2"/>
        <v>0</v>
      </c>
      <c r="W47" s="38"/>
    </row>
    <row r="48" spans="1:23" s="3" customFormat="1" ht="15.75">
      <c r="A48" s="51"/>
      <c r="B48" s="52"/>
      <c r="C48" s="53"/>
      <c r="D48" s="53"/>
      <c r="E48" s="79"/>
      <c r="F48" s="54"/>
      <c r="G48" s="54"/>
      <c r="H48" s="65"/>
      <c r="I48" s="93">
        <f t="shared" si="1"/>
      </c>
      <c r="J48" s="54"/>
      <c r="K48" s="54"/>
      <c r="L48" s="15">
        <f t="shared" si="2"/>
        <v>0</v>
      </c>
      <c r="W48" s="38"/>
    </row>
    <row r="49" spans="1:23" s="3" customFormat="1" ht="15.75">
      <c r="A49" s="51"/>
      <c r="B49" s="52"/>
      <c r="C49" s="53"/>
      <c r="D49" s="53"/>
      <c r="E49" s="79"/>
      <c r="F49" s="54"/>
      <c r="G49" s="54"/>
      <c r="H49" s="65"/>
      <c r="I49" s="93">
        <f t="shared" si="1"/>
      </c>
      <c r="J49" s="54"/>
      <c r="K49" s="54"/>
      <c r="L49" s="15">
        <f t="shared" si="2"/>
        <v>0</v>
      </c>
      <c r="W49" s="38"/>
    </row>
    <row r="50" spans="1:23" s="3" customFormat="1" ht="15.75">
      <c r="A50" s="51"/>
      <c r="B50" s="52"/>
      <c r="C50" s="53"/>
      <c r="D50" s="53"/>
      <c r="E50" s="79"/>
      <c r="F50" s="54"/>
      <c r="G50" s="54"/>
      <c r="H50" s="65"/>
      <c r="I50" s="93">
        <f t="shared" si="1"/>
      </c>
      <c r="J50" s="54"/>
      <c r="K50" s="54"/>
      <c r="L50" s="15">
        <f t="shared" si="2"/>
        <v>0</v>
      </c>
      <c r="W50" s="38"/>
    </row>
    <row r="51" spans="1:23" s="3" customFormat="1" ht="15.75">
      <c r="A51" s="51"/>
      <c r="B51" s="52"/>
      <c r="C51" s="53"/>
      <c r="D51" s="53"/>
      <c r="E51" s="79"/>
      <c r="F51" s="54"/>
      <c r="G51" s="54"/>
      <c r="H51" s="65"/>
      <c r="I51" s="93">
        <f t="shared" si="1"/>
      </c>
      <c r="J51" s="54"/>
      <c r="K51" s="54"/>
      <c r="L51" s="15">
        <f t="shared" si="2"/>
        <v>0</v>
      </c>
      <c r="W51" s="38"/>
    </row>
    <row r="52" spans="1:23" s="3" customFormat="1" ht="15.75">
      <c r="A52" s="51"/>
      <c r="B52" s="52"/>
      <c r="C52" s="53"/>
      <c r="D52" s="53"/>
      <c r="E52" s="79"/>
      <c r="F52" s="54"/>
      <c r="G52" s="54"/>
      <c r="H52" s="65"/>
      <c r="I52" s="93">
        <f t="shared" si="1"/>
      </c>
      <c r="J52" s="54"/>
      <c r="K52" s="54"/>
      <c r="L52" s="15">
        <f t="shared" si="2"/>
        <v>0</v>
      </c>
      <c r="W52" s="38"/>
    </row>
    <row r="53" spans="1:23" s="3" customFormat="1" ht="15.75">
      <c r="A53" s="51"/>
      <c r="B53" s="52"/>
      <c r="C53" s="53"/>
      <c r="D53" s="53"/>
      <c r="E53" s="79"/>
      <c r="F53" s="54"/>
      <c r="G53" s="54"/>
      <c r="H53" s="65"/>
      <c r="I53" s="93">
        <f t="shared" si="1"/>
      </c>
      <c r="J53" s="54"/>
      <c r="K53" s="54"/>
      <c r="L53" s="15">
        <f t="shared" si="2"/>
        <v>0</v>
      </c>
      <c r="W53" s="38"/>
    </row>
    <row r="54" spans="1:23" s="3" customFormat="1" ht="15.75">
      <c r="A54" s="51"/>
      <c r="B54" s="52"/>
      <c r="C54" s="53"/>
      <c r="D54" s="53"/>
      <c r="E54" s="79"/>
      <c r="F54" s="54"/>
      <c r="G54" s="54"/>
      <c r="H54" s="65"/>
      <c r="I54" s="93">
        <f t="shared" si="1"/>
      </c>
      <c r="J54" s="54"/>
      <c r="K54" s="54"/>
      <c r="L54" s="15">
        <f t="shared" si="2"/>
        <v>0</v>
      </c>
      <c r="W54" s="38"/>
    </row>
    <row r="55" spans="1:23" s="3" customFormat="1" ht="15.75">
      <c r="A55" s="51"/>
      <c r="B55" s="52"/>
      <c r="C55" s="53"/>
      <c r="D55" s="53"/>
      <c r="E55" s="79"/>
      <c r="F55" s="54"/>
      <c r="G55" s="54"/>
      <c r="H55" s="65"/>
      <c r="I55" s="93">
        <f t="shared" si="1"/>
      </c>
      <c r="J55" s="54"/>
      <c r="K55" s="54"/>
      <c r="L55" s="15">
        <f t="shared" si="2"/>
        <v>0</v>
      </c>
      <c r="W55" s="38"/>
    </row>
    <row r="56" spans="1:23" s="3" customFormat="1" ht="15.75">
      <c r="A56" s="51"/>
      <c r="B56" s="52"/>
      <c r="C56" s="53"/>
      <c r="D56" s="53"/>
      <c r="E56" s="79"/>
      <c r="F56" s="54"/>
      <c r="G56" s="54"/>
      <c r="H56" s="65"/>
      <c r="I56" s="93">
        <f t="shared" si="1"/>
      </c>
      <c r="J56" s="54"/>
      <c r="K56" s="54"/>
      <c r="L56" s="15">
        <f t="shared" si="2"/>
        <v>0</v>
      </c>
      <c r="W56" s="38"/>
    </row>
    <row r="57" spans="1:23" s="3" customFormat="1" ht="15.75">
      <c r="A57" s="51"/>
      <c r="B57" s="52"/>
      <c r="C57" s="53"/>
      <c r="D57" s="53"/>
      <c r="E57" s="79"/>
      <c r="F57" s="54"/>
      <c r="G57" s="54"/>
      <c r="H57" s="65"/>
      <c r="I57" s="93">
        <f t="shared" si="1"/>
      </c>
      <c r="J57" s="54"/>
      <c r="K57" s="54"/>
      <c r="L57" s="15">
        <f t="shared" si="2"/>
        <v>0</v>
      </c>
      <c r="W57" s="38"/>
    </row>
    <row r="58" spans="1:23" s="3" customFormat="1" ht="15.75">
      <c r="A58" s="51"/>
      <c r="B58" s="52"/>
      <c r="C58" s="53"/>
      <c r="D58" s="53"/>
      <c r="E58" s="79"/>
      <c r="F58" s="54"/>
      <c r="G58" s="54"/>
      <c r="H58" s="65"/>
      <c r="I58" s="93">
        <f t="shared" si="1"/>
      </c>
      <c r="J58" s="54"/>
      <c r="K58" s="54"/>
      <c r="L58" s="15">
        <f t="shared" si="2"/>
        <v>0</v>
      </c>
      <c r="W58" s="38"/>
    </row>
    <row r="59" spans="1:23" s="3" customFormat="1" ht="15.75">
      <c r="A59" s="51"/>
      <c r="B59" s="52"/>
      <c r="C59" s="53"/>
      <c r="D59" s="53"/>
      <c r="E59" s="79"/>
      <c r="F59" s="54"/>
      <c r="G59" s="54"/>
      <c r="H59" s="65"/>
      <c r="I59" s="93">
        <f t="shared" si="1"/>
      </c>
      <c r="J59" s="54"/>
      <c r="K59" s="54"/>
      <c r="L59" s="15">
        <f t="shared" si="2"/>
        <v>0</v>
      </c>
      <c r="W59" s="38"/>
    </row>
    <row r="60" spans="1:23" s="3" customFormat="1" ht="15.75">
      <c r="A60" s="51"/>
      <c r="B60" s="52"/>
      <c r="C60" s="53"/>
      <c r="D60" s="53"/>
      <c r="E60" s="79"/>
      <c r="F60" s="54"/>
      <c r="G60" s="54"/>
      <c r="H60" s="65"/>
      <c r="I60" s="93">
        <f t="shared" si="1"/>
      </c>
      <c r="J60" s="54"/>
      <c r="K60" s="54"/>
      <c r="L60" s="15">
        <f t="shared" si="2"/>
        <v>0</v>
      </c>
      <c r="W60" s="38"/>
    </row>
    <row r="61" spans="1:23" s="3" customFormat="1" ht="15.75">
      <c r="A61" s="51"/>
      <c r="B61" s="52"/>
      <c r="C61" s="53"/>
      <c r="D61" s="53"/>
      <c r="E61" s="79"/>
      <c r="F61" s="54"/>
      <c r="G61" s="54"/>
      <c r="H61" s="65"/>
      <c r="I61" s="93">
        <f t="shared" si="1"/>
      </c>
      <c r="J61" s="54"/>
      <c r="K61" s="54"/>
      <c r="L61" s="15">
        <f t="shared" si="2"/>
        <v>0</v>
      </c>
      <c r="W61" s="38"/>
    </row>
    <row r="62" spans="1:23" s="3" customFormat="1" ht="15.75">
      <c r="A62" s="51"/>
      <c r="B62" s="52"/>
      <c r="C62" s="53"/>
      <c r="D62" s="53"/>
      <c r="E62" s="79"/>
      <c r="F62" s="54"/>
      <c r="G62" s="54"/>
      <c r="H62" s="65"/>
      <c r="I62" s="93">
        <f t="shared" si="1"/>
      </c>
      <c r="J62" s="54"/>
      <c r="K62" s="54"/>
      <c r="L62" s="15">
        <f t="shared" si="2"/>
        <v>0</v>
      </c>
      <c r="W62" s="38"/>
    </row>
    <row r="63" spans="1:23" s="3" customFormat="1" ht="15.75">
      <c r="A63" s="51"/>
      <c r="B63" s="52"/>
      <c r="C63" s="53"/>
      <c r="D63" s="53"/>
      <c r="E63" s="79"/>
      <c r="F63" s="54"/>
      <c r="G63" s="54"/>
      <c r="H63" s="65"/>
      <c r="I63" s="93">
        <f t="shared" si="1"/>
      </c>
      <c r="J63" s="54"/>
      <c r="K63" s="54"/>
      <c r="L63" s="15">
        <f t="shared" si="2"/>
        <v>0</v>
      </c>
      <c r="W63" s="38"/>
    </row>
    <row r="64" spans="1:23" s="3" customFormat="1" ht="15.75">
      <c r="A64" s="51"/>
      <c r="B64" s="52"/>
      <c r="C64" s="53"/>
      <c r="D64" s="53"/>
      <c r="E64" s="79"/>
      <c r="F64" s="54"/>
      <c r="G64" s="54"/>
      <c r="H64" s="65"/>
      <c r="I64" s="93">
        <f t="shared" si="1"/>
      </c>
      <c r="J64" s="54"/>
      <c r="K64" s="54"/>
      <c r="L64" s="15">
        <f t="shared" si="2"/>
        <v>0</v>
      </c>
      <c r="W64" s="38"/>
    </row>
    <row r="65" spans="1:23" s="3" customFormat="1" ht="15.75">
      <c r="A65" s="51"/>
      <c r="B65" s="52"/>
      <c r="C65" s="53"/>
      <c r="D65" s="53"/>
      <c r="E65" s="79"/>
      <c r="F65" s="54"/>
      <c r="G65" s="54"/>
      <c r="H65" s="65"/>
      <c r="I65" s="93">
        <f t="shared" si="1"/>
      </c>
      <c r="J65" s="54"/>
      <c r="K65" s="54"/>
      <c r="L65" s="15">
        <f t="shared" si="2"/>
        <v>0</v>
      </c>
      <c r="W65" s="38"/>
    </row>
    <row r="66" spans="1:23" s="3" customFormat="1" ht="15.75">
      <c r="A66" s="51"/>
      <c r="B66" s="52"/>
      <c r="C66" s="53"/>
      <c r="D66" s="53"/>
      <c r="E66" s="79"/>
      <c r="F66" s="54"/>
      <c r="G66" s="54"/>
      <c r="H66" s="65"/>
      <c r="I66" s="93">
        <f t="shared" si="1"/>
      </c>
      <c r="J66" s="54"/>
      <c r="K66" s="54"/>
      <c r="L66" s="15">
        <f t="shared" si="2"/>
        <v>0</v>
      </c>
      <c r="W66" s="38"/>
    </row>
    <row r="67" spans="1:23" s="3" customFormat="1" ht="15.75">
      <c r="A67" s="51"/>
      <c r="B67" s="52"/>
      <c r="C67" s="53"/>
      <c r="D67" s="53"/>
      <c r="E67" s="79"/>
      <c r="F67" s="54"/>
      <c r="G67" s="54"/>
      <c r="H67" s="65"/>
      <c r="I67" s="93">
        <f t="shared" si="1"/>
      </c>
      <c r="J67" s="54"/>
      <c r="K67" s="54"/>
      <c r="L67" s="15">
        <f t="shared" si="2"/>
        <v>0</v>
      </c>
      <c r="W67" s="38"/>
    </row>
    <row r="68" spans="1:23" s="3" customFormat="1" ht="15.75">
      <c r="A68" s="51"/>
      <c r="B68" s="52"/>
      <c r="C68" s="53"/>
      <c r="D68" s="53"/>
      <c r="E68" s="79"/>
      <c r="F68" s="54"/>
      <c r="G68" s="54"/>
      <c r="H68" s="65"/>
      <c r="I68" s="93">
        <f t="shared" si="1"/>
      </c>
      <c r="J68" s="54"/>
      <c r="K68" s="54"/>
      <c r="L68" s="15">
        <f t="shared" si="2"/>
        <v>0</v>
      </c>
      <c r="W68" s="38"/>
    </row>
    <row r="69" spans="1:23" s="3" customFormat="1" ht="15.75">
      <c r="A69" s="51"/>
      <c r="B69" s="52"/>
      <c r="C69" s="53"/>
      <c r="D69" s="53"/>
      <c r="E69" s="79"/>
      <c r="F69" s="54"/>
      <c r="G69" s="54"/>
      <c r="H69" s="65"/>
      <c r="I69" s="93">
        <f t="shared" si="1"/>
      </c>
      <c r="J69" s="54"/>
      <c r="K69" s="54"/>
      <c r="L69" s="15">
        <f t="shared" si="2"/>
        <v>0</v>
      </c>
      <c r="W69" s="38"/>
    </row>
    <row r="70" spans="1:23" s="3" customFormat="1" ht="15.75">
      <c r="A70" s="51"/>
      <c r="B70" s="52"/>
      <c r="C70" s="53"/>
      <c r="D70" s="53"/>
      <c r="E70" s="79"/>
      <c r="F70" s="54"/>
      <c r="G70" s="54"/>
      <c r="H70" s="65"/>
      <c r="I70" s="93">
        <f aca="true" t="shared" si="5" ref="I70:I100">IF(SUM(F70:G70)&gt;1,1,"")</f>
      </c>
      <c r="J70" s="54"/>
      <c r="K70" s="54"/>
      <c r="L70" s="15">
        <f t="shared" si="2"/>
        <v>0</v>
      </c>
      <c r="W70" s="38"/>
    </row>
    <row r="71" spans="1:23" s="3" customFormat="1" ht="15.75">
      <c r="A71" s="51"/>
      <c r="B71" s="52"/>
      <c r="C71" s="53"/>
      <c r="D71" s="53"/>
      <c r="E71" s="79"/>
      <c r="F71" s="54"/>
      <c r="G71" s="54"/>
      <c r="H71" s="65"/>
      <c r="I71" s="93">
        <f t="shared" si="5"/>
      </c>
      <c r="J71" s="54"/>
      <c r="K71" s="54"/>
      <c r="L71" s="15">
        <f t="shared" si="2"/>
        <v>0</v>
      </c>
      <c r="W71" s="38"/>
    </row>
    <row r="72" spans="1:23" s="3" customFormat="1" ht="15.75">
      <c r="A72" s="51"/>
      <c r="B72" s="52"/>
      <c r="C72" s="53"/>
      <c r="D72" s="53"/>
      <c r="E72" s="79"/>
      <c r="F72" s="54"/>
      <c r="G72" s="54"/>
      <c r="H72" s="65"/>
      <c r="I72" s="93">
        <f t="shared" si="5"/>
      </c>
      <c r="J72" s="54"/>
      <c r="K72" s="54"/>
      <c r="L72" s="15">
        <f aca="true" t="shared" si="6" ref="L72:L100">SUM(E72:K72)</f>
        <v>0</v>
      </c>
      <c r="W72" s="38"/>
    </row>
    <row r="73" spans="1:23" s="3" customFormat="1" ht="15.75">
      <c r="A73" s="51"/>
      <c r="B73" s="52"/>
      <c r="C73" s="53"/>
      <c r="D73" s="53"/>
      <c r="E73" s="79"/>
      <c r="F73" s="54"/>
      <c r="G73" s="54"/>
      <c r="H73" s="65"/>
      <c r="I73" s="93">
        <f t="shared" si="5"/>
      </c>
      <c r="J73" s="54"/>
      <c r="K73" s="54"/>
      <c r="L73" s="15">
        <f t="shared" si="6"/>
        <v>0</v>
      </c>
      <c r="W73" s="38"/>
    </row>
    <row r="74" spans="1:23" s="3" customFormat="1" ht="15.75">
      <c r="A74" s="51"/>
      <c r="B74" s="52"/>
      <c r="C74" s="53"/>
      <c r="D74" s="53"/>
      <c r="E74" s="79"/>
      <c r="F74" s="54"/>
      <c r="G74" s="54"/>
      <c r="H74" s="65"/>
      <c r="I74" s="93">
        <f t="shared" si="5"/>
      </c>
      <c r="J74" s="54"/>
      <c r="K74" s="54"/>
      <c r="L74" s="15">
        <f t="shared" si="6"/>
        <v>0</v>
      </c>
      <c r="W74" s="38"/>
    </row>
    <row r="75" spans="1:23" s="3" customFormat="1" ht="15.75">
      <c r="A75" s="51"/>
      <c r="B75" s="52"/>
      <c r="C75" s="53"/>
      <c r="D75" s="53"/>
      <c r="E75" s="79"/>
      <c r="F75" s="54"/>
      <c r="G75" s="54"/>
      <c r="H75" s="65"/>
      <c r="I75" s="93">
        <f t="shared" si="5"/>
      </c>
      <c r="J75" s="54"/>
      <c r="K75" s="54"/>
      <c r="L75" s="15">
        <f t="shared" si="6"/>
        <v>0</v>
      </c>
      <c r="W75" s="38"/>
    </row>
    <row r="76" spans="1:23" s="3" customFormat="1" ht="15.75">
      <c r="A76" s="51"/>
      <c r="B76" s="52"/>
      <c r="C76" s="53"/>
      <c r="D76" s="53"/>
      <c r="E76" s="79"/>
      <c r="F76" s="54"/>
      <c r="G76" s="54"/>
      <c r="H76" s="65"/>
      <c r="I76" s="93">
        <f t="shared" si="5"/>
      </c>
      <c r="J76" s="54"/>
      <c r="K76" s="54"/>
      <c r="L76" s="15">
        <f t="shared" si="6"/>
        <v>0</v>
      </c>
      <c r="W76" s="38"/>
    </row>
    <row r="77" spans="1:23" s="3" customFormat="1" ht="15.75">
      <c r="A77" s="51"/>
      <c r="B77" s="52"/>
      <c r="C77" s="53"/>
      <c r="D77" s="53"/>
      <c r="E77" s="79"/>
      <c r="F77" s="54"/>
      <c r="G77" s="54"/>
      <c r="H77" s="65"/>
      <c r="I77" s="93">
        <f t="shared" si="5"/>
      </c>
      <c r="J77" s="54"/>
      <c r="K77" s="54"/>
      <c r="L77" s="15">
        <f t="shared" si="6"/>
        <v>0</v>
      </c>
      <c r="W77" s="38"/>
    </row>
    <row r="78" spans="1:23" s="3" customFormat="1" ht="15.75">
      <c r="A78" s="51"/>
      <c r="B78" s="52"/>
      <c r="C78" s="53"/>
      <c r="D78" s="53"/>
      <c r="E78" s="79"/>
      <c r="F78" s="54"/>
      <c r="G78" s="54"/>
      <c r="H78" s="65"/>
      <c r="I78" s="93">
        <f t="shared" si="5"/>
      </c>
      <c r="J78" s="54"/>
      <c r="K78" s="54"/>
      <c r="L78" s="15">
        <f t="shared" si="6"/>
        <v>0</v>
      </c>
      <c r="W78" s="38"/>
    </row>
    <row r="79" spans="1:23" s="3" customFormat="1" ht="15.75">
      <c r="A79" s="51"/>
      <c r="B79" s="52"/>
      <c r="C79" s="53"/>
      <c r="D79" s="53"/>
      <c r="E79" s="79"/>
      <c r="F79" s="54"/>
      <c r="G79" s="54"/>
      <c r="H79" s="65"/>
      <c r="I79" s="93">
        <f t="shared" si="5"/>
      </c>
      <c r="J79" s="54"/>
      <c r="K79" s="54"/>
      <c r="L79" s="15">
        <f t="shared" si="6"/>
        <v>0</v>
      </c>
      <c r="W79" s="38"/>
    </row>
    <row r="80" spans="1:23" s="3" customFormat="1" ht="15.75">
      <c r="A80" s="51"/>
      <c r="B80" s="52"/>
      <c r="C80" s="53"/>
      <c r="D80" s="53"/>
      <c r="E80" s="79"/>
      <c r="F80" s="54"/>
      <c r="G80" s="54"/>
      <c r="H80" s="65"/>
      <c r="I80" s="93">
        <f t="shared" si="5"/>
      </c>
      <c r="J80" s="54"/>
      <c r="K80" s="54"/>
      <c r="L80" s="15">
        <f t="shared" si="6"/>
        <v>0</v>
      </c>
      <c r="W80" s="38"/>
    </row>
    <row r="81" spans="1:23" s="3" customFormat="1" ht="15.75">
      <c r="A81" s="51"/>
      <c r="B81" s="52"/>
      <c r="C81" s="53"/>
      <c r="D81" s="53"/>
      <c r="E81" s="79"/>
      <c r="F81" s="54"/>
      <c r="G81" s="54"/>
      <c r="H81" s="65"/>
      <c r="I81" s="93">
        <f t="shared" si="5"/>
      </c>
      <c r="J81" s="54"/>
      <c r="K81" s="54"/>
      <c r="L81" s="15">
        <f t="shared" si="6"/>
        <v>0</v>
      </c>
      <c r="W81" s="38"/>
    </row>
    <row r="82" spans="1:23" s="3" customFormat="1" ht="15.75">
      <c r="A82" s="51"/>
      <c r="B82" s="52"/>
      <c r="C82" s="53"/>
      <c r="D82" s="53"/>
      <c r="E82" s="79"/>
      <c r="F82" s="54"/>
      <c r="G82" s="54"/>
      <c r="H82" s="65"/>
      <c r="I82" s="93">
        <f t="shared" si="5"/>
      </c>
      <c r="J82" s="54"/>
      <c r="K82" s="54"/>
      <c r="L82" s="15">
        <f t="shared" si="6"/>
        <v>0</v>
      </c>
      <c r="W82" s="38"/>
    </row>
    <row r="83" spans="1:23" s="3" customFormat="1" ht="15.75">
      <c r="A83" s="51"/>
      <c r="B83" s="52"/>
      <c r="C83" s="53"/>
      <c r="D83" s="53"/>
      <c r="E83" s="79"/>
      <c r="F83" s="54"/>
      <c r="G83" s="54"/>
      <c r="H83" s="65"/>
      <c r="I83" s="93">
        <f t="shared" si="5"/>
      </c>
      <c r="J83" s="54"/>
      <c r="K83" s="54"/>
      <c r="L83" s="15">
        <f t="shared" si="6"/>
        <v>0</v>
      </c>
      <c r="W83" s="38"/>
    </row>
    <row r="84" spans="1:23" s="3" customFormat="1" ht="15.75">
      <c r="A84" s="51"/>
      <c r="B84" s="52"/>
      <c r="C84" s="53"/>
      <c r="D84" s="53"/>
      <c r="E84" s="79"/>
      <c r="F84" s="54"/>
      <c r="G84" s="54"/>
      <c r="H84" s="65"/>
      <c r="I84" s="93">
        <f t="shared" si="5"/>
      </c>
      <c r="J84" s="54"/>
      <c r="K84" s="54"/>
      <c r="L84" s="15">
        <f t="shared" si="6"/>
        <v>0</v>
      </c>
      <c r="W84" s="38"/>
    </row>
    <row r="85" spans="1:23" s="3" customFormat="1" ht="15.75">
      <c r="A85" s="51"/>
      <c r="B85" s="52"/>
      <c r="C85" s="53"/>
      <c r="D85" s="53"/>
      <c r="E85" s="79"/>
      <c r="F85" s="54"/>
      <c r="G85" s="54"/>
      <c r="H85" s="65"/>
      <c r="I85" s="93">
        <f t="shared" si="5"/>
      </c>
      <c r="J85" s="54"/>
      <c r="K85" s="54"/>
      <c r="L85" s="15">
        <f t="shared" si="6"/>
        <v>0</v>
      </c>
      <c r="W85" s="38"/>
    </row>
    <row r="86" spans="1:23" s="3" customFormat="1" ht="15.75">
      <c r="A86" s="51"/>
      <c r="B86" s="52"/>
      <c r="C86" s="53"/>
      <c r="D86" s="53"/>
      <c r="E86" s="79"/>
      <c r="F86" s="54"/>
      <c r="G86" s="54"/>
      <c r="H86" s="65"/>
      <c r="I86" s="93">
        <f t="shared" si="5"/>
      </c>
      <c r="J86" s="54"/>
      <c r="K86" s="54"/>
      <c r="L86" s="15">
        <f t="shared" si="6"/>
        <v>0</v>
      </c>
      <c r="W86" s="38"/>
    </row>
    <row r="87" spans="1:23" s="3" customFormat="1" ht="15.75">
      <c r="A87" s="51"/>
      <c r="B87" s="52"/>
      <c r="C87" s="53"/>
      <c r="D87" s="53"/>
      <c r="E87" s="79"/>
      <c r="F87" s="54"/>
      <c r="G87" s="54"/>
      <c r="H87" s="65"/>
      <c r="I87" s="93">
        <f t="shared" si="5"/>
      </c>
      <c r="J87" s="54"/>
      <c r="K87" s="54"/>
      <c r="L87" s="15">
        <f t="shared" si="6"/>
        <v>0</v>
      </c>
      <c r="W87" s="38"/>
    </row>
    <row r="88" spans="1:23" s="3" customFormat="1" ht="15.75">
      <c r="A88" s="51"/>
      <c r="B88" s="52"/>
      <c r="C88" s="53"/>
      <c r="D88" s="53"/>
      <c r="E88" s="79"/>
      <c r="F88" s="54"/>
      <c r="G88" s="54"/>
      <c r="H88" s="65"/>
      <c r="I88" s="93">
        <f t="shared" si="5"/>
      </c>
      <c r="J88" s="54"/>
      <c r="K88" s="54"/>
      <c r="L88" s="15">
        <f t="shared" si="6"/>
        <v>0</v>
      </c>
      <c r="W88" s="38"/>
    </row>
    <row r="89" spans="1:23" s="3" customFormat="1" ht="15.75">
      <c r="A89" s="51"/>
      <c r="B89" s="52"/>
      <c r="C89" s="53"/>
      <c r="D89" s="53"/>
      <c r="E89" s="79"/>
      <c r="F89" s="54"/>
      <c r="G89" s="54"/>
      <c r="H89" s="65"/>
      <c r="I89" s="93">
        <f t="shared" si="5"/>
      </c>
      <c r="J89" s="54"/>
      <c r="K89" s="54"/>
      <c r="L89" s="15">
        <f t="shared" si="6"/>
        <v>0</v>
      </c>
      <c r="W89" s="38"/>
    </row>
    <row r="90" spans="1:23" s="3" customFormat="1" ht="15.75">
      <c r="A90" s="51"/>
      <c r="B90" s="52"/>
      <c r="C90" s="53"/>
      <c r="D90" s="53"/>
      <c r="E90" s="79"/>
      <c r="F90" s="54"/>
      <c r="G90" s="54"/>
      <c r="H90" s="65"/>
      <c r="I90" s="93">
        <f t="shared" si="5"/>
      </c>
      <c r="J90" s="54"/>
      <c r="K90" s="54"/>
      <c r="L90" s="15">
        <f t="shared" si="6"/>
        <v>0</v>
      </c>
      <c r="W90" s="38"/>
    </row>
    <row r="91" spans="1:23" s="3" customFormat="1" ht="15.75">
      <c r="A91" s="51"/>
      <c r="B91" s="52"/>
      <c r="C91" s="53"/>
      <c r="D91" s="53"/>
      <c r="E91" s="79"/>
      <c r="F91" s="54"/>
      <c r="G91" s="54"/>
      <c r="H91" s="65"/>
      <c r="I91" s="93">
        <f t="shared" si="5"/>
      </c>
      <c r="J91" s="54"/>
      <c r="K91" s="54"/>
      <c r="L91" s="15">
        <f t="shared" si="6"/>
        <v>0</v>
      </c>
      <c r="W91" s="38"/>
    </row>
    <row r="92" spans="1:23" s="3" customFormat="1" ht="15.75">
      <c r="A92" s="51"/>
      <c r="B92" s="52"/>
      <c r="C92" s="53"/>
      <c r="D92" s="53"/>
      <c r="E92" s="79"/>
      <c r="F92" s="54"/>
      <c r="G92" s="54"/>
      <c r="H92" s="65"/>
      <c r="I92" s="93">
        <f t="shared" si="5"/>
      </c>
      <c r="J92" s="54"/>
      <c r="K92" s="54"/>
      <c r="L92" s="15">
        <f t="shared" si="6"/>
        <v>0</v>
      </c>
      <c r="W92" s="38"/>
    </row>
    <row r="93" spans="1:23" s="3" customFormat="1" ht="15.75">
      <c r="A93" s="51"/>
      <c r="B93" s="52"/>
      <c r="C93" s="53"/>
      <c r="D93" s="53"/>
      <c r="E93" s="79"/>
      <c r="F93" s="54"/>
      <c r="G93" s="54"/>
      <c r="H93" s="65"/>
      <c r="I93" s="93">
        <f t="shared" si="5"/>
      </c>
      <c r="J93" s="54"/>
      <c r="K93" s="54"/>
      <c r="L93" s="15">
        <f t="shared" si="6"/>
        <v>0</v>
      </c>
      <c r="W93" s="38"/>
    </row>
    <row r="94" spans="1:23" s="3" customFormat="1" ht="15.75">
      <c r="A94" s="51"/>
      <c r="B94" s="52"/>
      <c r="C94" s="53"/>
      <c r="D94" s="53"/>
      <c r="E94" s="79"/>
      <c r="F94" s="54"/>
      <c r="G94" s="54"/>
      <c r="H94" s="65"/>
      <c r="I94" s="93">
        <f t="shared" si="5"/>
      </c>
      <c r="J94" s="54"/>
      <c r="K94" s="54"/>
      <c r="L94" s="15">
        <f t="shared" si="6"/>
        <v>0</v>
      </c>
      <c r="W94" s="38"/>
    </row>
    <row r="95" spans="1:23" s="3" customFormat="1" ht="15.75">
      <c r="A95" s="51"/>
      <c r="B95" s="52"/>
      <c r="C95" s="53"/>
      <c r="D95" s="53"/>
      <c r="E95" s="79"/>
      <c r="F95" s="54"/>
      <c r="G95" s="54"/>
      <c r="H95" s="65"/>
      <c r="I95" s="93">
        <f t="shared" si="5"/>
      </c>
      <c r="J95" s="54"/>
      <c r="K95" s="54"/>
      <c r="L95" s="15">
        <f t="shared" si="6"/>
        <v>0</v>
      </c>
      <c r="W95" s="38"/>
    </row>
    <row r="96" spans="1:23" s="3" customFormat="1" ht="15.75">
      <c r="A96" s="51"/>
      <c r="B96" s="52"/>
      <c r="C96" s="53"/>
      <c r="D96" s="53"/>
      <c r="E96" s="79"/>
      <c r="F96" s="54"/>
      <c r="G96" s="54"/>
      <c r="H96" s="65"/>
      <c r="I96" s="93">
        <f t="shared" si="5"/>
      </c>
      <c r="J96" s="54"/>
      <c r="K96" s="54"/>
      <c r="L96" s="15">
        <f t="shared" si="6"/>
        <v>0</v>
      </c>
      <c r="W96" s="38"/>
    </row>
    <row r="97" spans="1:23" s="3" customFormat="1" ht="15.75">
      <c r="A97" s="51"/>
      <c r="B97" s="52"/>
      <c r="C97" s="53"/>
      <c r="D97" s="53"/>
      <c r="E97" s="79"/>
      <c r="F97" s="54"/>
      <c r="G97" s="54"/>
      <c r="H97" s="65"/>
      <c r="I97" s="93">
        <f t="shared" si="5"/>
      </c>
      <c r="J97" s="54"/>
      <c r="K97" s="54"/>
      <c r="L97" s="15">
        <f t="shared" si="6"/>
        <v>0</v>
      </c>
      <c r="W97" s="38"/>
    </row>
    <row r="98" spans="1:23" s="3" customFormat="1" ht="15.75">
      <c r="A98" s="51"/>
      <c r="B98" s="52"/>
      <c r="C98" s="53"/>
      <c r="D98" s="53"/>
      <c r="E98" s="79"/>
      <c r="F98" s="54"/>
      <c r="G98" s="54"/>
      <c r="H98" s="65"/>
      <c r="I98" s="93">
        <f t="shared" si="5"/>
      </c>
      <c r="J98" s="54"/>
      <c r="K98" s="54"/>
      <c r="L98" s="15">
        <f t="shared" si="6"/>
        <v>0</v>
      </c>
      <c r="W98" s="38"/>
    </row>
    <row r="99" spans="1:23" s="3" customFormat="1" ht="15.75">
      <c r="A99" s="51"/>
      <c r="B99" s="52"/>
      <c r="C99" s="53"/>
      <c r="D99" s="53"/>
      <c r="E99" s="79"/>
      <c r="F99" s="54"/>
      <c r="G99" s="54"/>
      <c r="H99" s="65"/>
      <c r="I99" s="93">
        <f t="shared" si="5"/>
      </c>
      <c r="J99" s="54"/>
      <c r="K99" s="54"/>
      <c r="L99" s="15">
        <f t="shared" si="6"/>
        <v>0</v>
      </c>
      <c r="W99" s="38"/>
    </row>
    <row r="100" spans="1:23" s="3" customFormat="1" ht="15.75">
      <c r="A100" s="51"/>
      <c r="B100" s="52"/>
      <c r="C100" s="53"/>
      <c r="D100" s="53"/>
      <c r="E100" s="79"/>
      <c r="F100" s="54"/>
      <c r="G100" s="54"/>
      <c r="H100" s="65"/>
      <c r="I100" s="93">
        <f t="shared" si="5"/>
      </c>
      <c r="J100" s="54"/>
      <c r="K100" s="54"/>
      <c r="L100" s="15">
        <f t="shared" si="6"/>
        <v>0</v>
      </c>
      <c r="W100" s="38"/>
    </row>
    <row r="102" ht="15.75">
      <c r="U102" s="38"/>
    </row>
    <row r="103" ht="15.75">
      <c r="U103" s="38"/>
    </row>
  </sheetData>
  <sheetProtection password="CE28" sheet="1" formatCells="0" formatColumns="0" formatRows="0" sort="0" autoFilter="0"/>
  <autoFilter ref="A4:L102"/>
  <conditionalFormatting sqref="L5:L100">
    <cfRule type="cellIs" priority="5" dxfId="3" operator="equal" stopIfTrue="1">
      <formula>0</formula>
    </cfRule>
  </conditionalFormatting>
  <conditionalFormatting sqref="O5">
    <cfRule type="cellIs" priority="12" dxfId="1" operator="notEqual" stopIfTrue="1">
      <formula>$L$1</formula>
    </cfRule>
  </conditionalFormatting>
  <conditionalFormatting sqref="Q20">
    <cfRule type="cellIs" priority="14" dxfId="1" operator="notEqual" stopIfTrue="1">
      <formula>$O$6</formula>
    </cfRule>
  </conditionalFormatting>
  <conditionalFormatting sqref="R20">
    <cfRule type="cellIs" priority="15" dxfId="0" operator="notEqual" stopIfTrue="1">
      <formula>$O$5</formula>
    </cfRule>
  </conditionalFormatting>
  <dataValidations count="4">
    <dataValidation type="whole" operator="equal" allowBlank="1" showInputMessage="1" showErrorMessage="1" error="Только  1 !!!" sqref="J5:K100">
      <formula1>1</formula1>
    </dataValidation>
    <dataValidation type="whole" operator="equal" allowBlank="1" showInputMessage="1" showErrorMessage="1" error="Только  1  !!!" sqref="E25:G100 E20:G23 E5:G18 H5:H100">
      <formula1>1</formula1>
    </dataValidation>
    <dataValidation type="list" allowBlank="1" showInputMessage="1" showErrorMessage="1" prompt="Выбрать из списка" error="Только из списка!!!" sqref="C5:C100">
      <formula1>$U$11:$U$31</formula1>
    </dataValidation>
    <dataValidation type="list" allowBlank="1" showInputMessage="1" showErrorMessage="1" prompt="Выбрать из списка" error="Только из списка!!!" sqref="D5:D100">
      <formula1>$U$4:$U$8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47"/>
  <sheetViews>
    <sheetView tabSelected="1" zoomScalePageLayoutView="0" workbookViewId="0" topLeftCell="A1">
      <selection activeCell="C29" sqref="C29"/>
    </sheetView>
  </sheetViews>
  <sheetFormatPr defaultColWidth="9.33203125" defaultRowHeight="12.75"/>
  <cols>
    <col min="1" max="1" width="8.16015625" style="0" customWidth="1"/>
    <col min="2" max="2" width="42.33203125" style="0" customWidth="1"/>
    <col min="3" max="3" width="23.66015625" style="0" customWidth="1"/>
    <col min="4" max="4" width="42.5" style="0" customWidth="1"/>
    <col min="5" max="5" width="38" style="0" customWidth="1"/>
  </cols>
  <sheetData>
    <row r="1" spans="2:3" ht="24" customHeight="1">
      <c r="B1" s="115" t="s">
        <v>76</v>
      </c>
      <c r="C1" s="35"/>
    </row>
    <row r="2" spans="1:5" ht="21.75" customHeight="1">
      <c r="A2" s="18" t="s">
        <v>18</v>
      </c>
      <c r="B2" s="17" t="s">
        <v>15</v>
      </c>
      <c r="C2" s="18" t="s">
        <v>12</v>
      </c>
      <c r="D2" s="17" t="s">
        <v>16</v>
      </c>
      <c r="E2" s="17" t="s">
        <v>78</v>
      </c>
    </row>
    <row r="3" spans="1:5" ht="15" customHeight="1">
      <c r="A3" s="25">
        <v>1</v>
      </c>
      <c r="B3" s="20" t="s">
        <v>203</v>
      </c>
      <c r="C3" s="23" t="s">
        <v>204</v>
      </c>
      <c r="D3" s="22"/>
      <c r="E3" s="20" t="s">
        <v>77</v>
      </c>
    </row>
    <row r="4" spans="1:5" ht="15" customHeight="1">
      <c r="A4" s="25">
        <v>2</v>
      </c>
      <c r="B4" s="88"/>
      <c r="C4" s="88"/>
      <c r="D4" s="22"/>
      <c r="E4" s="24"/>
    </row>
    <row r="5" spans="1:5" ht="15" customHeight="1">
      <c r="A5" s="25">
        <v>3</v>
      </c>
      <c r="B5" s="88"/>
      <c r="C5" s="88"/>
      <c r="D5" s="22"/>
      <c r="E5" s="24"/>
    </row>
    <row r="6" spans="1:5" ht="15" customHeight="1">
      <c r="A6" s="25">
        <v>4</v>
      </c>
      <c r="B6" s="88"/>
      <c r="C6" s="88"/>
      <c r="D6" s="22"/>
      <c r="E6" s="24"/>
    </row>
    <row r="7" spans="1:4" ht="16.5" customHeight="1">
      <c r="A7" s="25">
        <v>5</v>
      </c>
      <c r="B7" s="82"/>
      <c r="D7" s="22"/>
    </row>
    <row r="8" spans="1:5" ht="15.75">
      <c r="A8" s="18" t="s">
        <v>18</v>
      </c>
      <c r="B8" s="116" t="s">
        <v>209</v>
      </c>
      <c r="C8" s="18" t="s">
        <v>12</v>
      </c>
      <c r="D8" s="19" t="s">
        <v>13</v>
      </c>
      <c r="E8" s="19" t="s">
        <v>19</v>
      </c>
    </row>
    <row r="9" spans="1:5" ht="18.75">
      <c r="A9" s="18"/>
      <c r="B9" s="117" t="s">
        <v>79</v>
      </c>
      <c r="C9" s="18"/>
      <c r="D9" s="19"/>
      <c r="E9" s="19"/>
    </row>
    <row r="10" spans="1:5" ht="15.75" customHeight="1">
      <c r="A10" s="25">
        <v>1</v>
      </c>
      <c r="B10" s="20" t="s">
        <v>205</v>
      </c>
      <c r="C10" s="21" t="s">
        <v>45</v>
      </c>
      <c r="D10" s="20" t="s">
        <v>28</v>
      </c>
      <c r="E10" s="21" t="s">
        <v>14</v>
      </c>
    </row>
    <row r="11" spans="1:5" ht="15.75" customHeight="1">
      <c r="A11" s="25">
        <v>2</v>
      </c>
      <c r="B11" s="83" t="s">
        <v>206</v>
      </c>
      <c r="C11" s="86" t="s">
        <v>45</v>
      </c>
      <c r="D11" s="23" t="s">
        <v>28</v>
      </c>
      <c r="E11" s="21" t="s">
        <v>14</v>
      </c>
    </row>
    <row r="12" spans="1:5" ht="15.75" customHeight="1">
      <c r="A12" s="25">
        <v>3</v>
      </c>
      <c r="B12" s="84" t="s">
        <v>210</v>
      </c>
      <c r="C12" s="86" t="s">
        <v>45</v>
      </c>
      <c r="D12" s="23" t="s">
        <v>27</v>
      </c>
      <c r="E12" s="21" t="s">
        <v>14</v>
      </c>
    </row>
    <row r="13" spans="1:5" ht="15.75" customHeight="1">
      <c r="A13" s="25">
        <v>4</v>
      </c>
      <c r="B13" s="84" t="s">
        <v>211</v>
      </c>
      <c r="C13" s="86" t="s">
        <v>45</v>
      </c>
      <c r="D13" s="23" t="s">
        <v>29</v>
      </c>
      <c r="E13" s="21" t="s">
        <v>14</v>
      </c>
    </row>
    <row r="14" spans="1:5" ht="15.75" customHeight="1">
      <c r="A14" s="25">
        <v>5</v>
      </c>
      <c r="B14" s="84"/>
      <c r="C14" s="86"/>
      <c r="D14" s="23"/>
      <c r="E14" s="21"/>
    </row>
    <row r="15" spans="1:5" ht="15.75" customHeight="1">
      <c r="A15" s="25">
        <v>6</v>
      </c>
      <c r="B15" s="84"/>
      <c r="C15" s="86"/>
      <c r="D15" s="23"/>
      <c r="E15" s="21"/>
    </row>
    <row r="16" spans="1:5" ht="15.75" customHeight="1">
      <c r="A16" s="25">
        <v>7</v>
      </c>
      <c r="B16" s="85"/>
      <c r="C16" s="87"/>
      <c r="D16" s="23"/>
      <c r="E16" s="21"/>
    </row>
    <row r="17" spans="1:5" ht="15.75" customHeight="1">
      <c r="A17" s="25">
        <v>8</v>
      </c>
      <c r="B17" s="85"/>
      <c r="C17" s="87"/>
      <c r="D17" s="23"/>
      <c r="E17" s="21"/>
    </row>
    <row r="18" spans="1:5" ht="15.75" customHeight="1">
      <c r="A18" s="25">
        <v>9</v>
      </c>
      <c r="B18" s="85" t="s">
        <v>207</v>
      </c>
      <c r="C18" s="85" t="s">
        <v>45</v>
      </c>
      <c r="D18" s="23" t="s">
        <v>30</v>
      </c>
      <c r="E18" s="20" t="s">
        <v>75</v>
      </c>
    </row>
    <row r="19" spans="1:5" ht="15.75" customHeight="1">
      <c r="A19" s="25">
        <v>10</v>
      </c>
      <c r="B19" s="85" t="s">
        <v>208</v>
      </c>
      <c r="C19" s="85" t="s">
        <v>45</v>
      </c>
      <c r="D19" s="23" t="s">
        <v>28</v>
      </c>
      <c r="E19" s="20" t="s">
        <v>75</v>
      </c>
    </row>
    <row r="20" spans="1:5" ht="15.75" customHeight="1">
      <c r="A20" s="25">
        <v>11</v>
      </c>
      <c r="B20" s="85"/>
      <c r="C20" s="85"/>
      <c r="D20" s="23"/>
      <c r="E20" s="81"/>
    </row>
    <row r="21" spans="1:5" ht="15.75" customHeight="1">
      <c r="A21" s="25">
        <v>12</v>
      </c>
      <c r="B21" s="85"/>
      <c r="C21" s="85"/>
      <c r="D21" s="23"/>
      <c r="E21" s="81"/>
    </row>
    <row r="22" ht="16.5" customHeight="1">
      <c r="B22" s="117" t="s">
        <v>80</v>
      </c>
    </row>
    <row r="23" spans="1:5" ht="15.75" customHeight="1">
      <c r="A23" s="25">
        <v>1</v>
      </c>
      <c r="B23" s="20" t="s">
        <v>212</v>
      </c>
      <c r="C23" s="21" t="s">
        <v>45</v>
      </c>
      <c r="D23" s="20" t="s">
        <v>216</v>
      </c>
      <c r="E23" s="21" t="s">
        <v>14</v>
      </c>
    </row>
    <row r="24" spans="1:5" ht="15.75" customHeight="1">
      <c r="A24" s="25">
        <v>2</v>
      </c>
      <c r="B24" s="83" t="s">
        <v>213</v>
      </c>
      <c r="C24" s="86" t="s">
        <v>45</v>
      </c>
      <c r="D24" s="23" t="s">
        <v>216</v>
      </c>
      <c r="E24" s="21" t="s">
        <v>14</v>
      </c>
    </row>
    <row r="25" spans="1:5" ht="15.75" customHeight="1">
      <c r="A25" s="25">
        <v>3</v>
      </c>
      <c r="B25" s="84" t="s">
        <v>214</v>
      </c>
      <c r="C25" s="86" t="s">
        <v>45</v>
      </c>
      <c r="D25" s="23" t="s">
        <v>216</v>
      </c>
      <c r="E25" s="21" t="s">
        <v>14</v>
      </c>
    </row>
    <row r="26" spans="1:5" ht="15.75" customHeight="1">
      <c r="A26" s="25">
        <v>4</v>
      </c>
      <c r="B26" s="84" t="s">
        <v>215</v>
      </c>
      <c r="C26" s="86" t="s">
        <v>45</v>
      </c>
      <c r="D26" s="23" t="s">
        <v>82</v>
      </c>
      <c r="E26" s="21" t="s">
        <v>14</v>
      </c>
    </row>
    <row r="27" spans="1:5" ht="15.75" customHeight="1">
      <c r="A27" s="25">
        <v>5</v>
      </c>
      <c r="B27" s="84"/>
      <c r="C27" s="86"/>
      <c r="D27" s="23"/>
      <c r="E27" s="21"/>
    </row>
    <row r="28" spans="1:5" ht="15.75" customHeight="1">
      <c r="A28" s="25">
        <v>6</v>
      </c>
      <c r="B28" s="85" t="s">
        <v>207</v>
      </c>
      <c r="C28" s="85" t="s">
        <v>45</v>
      </c>
      <c r="D28" s="23" t="s">
        <v>30</v>
      </c>
      <c r="E28" s="21" t="s">
        <v>75</v>
      </c>
    </row>
    <row r="29" spans="1:5" ht="15.75" customHeight="1">
      <c r="A29" s="25">
        <v>7</v>
      </c>
      <c r="B29" s="85" t="s">
        <v>217</v>
      </c>
      <c r="C29" s="87" t="s">
        <v>45</v>
      </c>
      <c r="D29" s="23" t="s">
        <v>82</v>
      </c>
      <c r="E29" s="21" t="s">
        <v>75</v>
      </c>
    </row>
    <row r="30" spans="1:5" ht="15.75" customHeight="1">
      <c r="A30" s="25">
        <v>8</v>
      </c>
      <c r="B30" s="85"/>
      <c r="C30" s="87"/>
      <c r="D30" s="23"/>
      <c r="E30" s="21"/>
    </row>
    <row r="31" spans="1:5" ht="15.75" customHeight="1">
      <c r="A31" s="25">
        <v>9</v>
      </c>
      <c r="B31" s="85"/>
      <c r="C31" s="85"/>
      <c r="D31" s="23"/>
      <c r="E31" s="81"/>
    </row>
    <row r="32" spans="1:5" ht="15.75" customHeight="1">
      <c r="A32" s="25">
        <v>10</v>
      </c>
      <c r="B32" s="85"/>
      <c r="C32" s="85"/>
      <c r="D32" s="23"/>
      <c r="E32" s="81"/>
    </row>
    <row r="33" spans="1:5" ht="15.75" customHeight="1">
      <c r="A33" s="25">
        <v>11</v>
      </c>
      <c r="B33" s="85"/>
      <c r="C33" s="85"/>
      <c r="D33" s="23"/>
      <c r="E33" s="81"/>
    </row>
    <row r="34" spans="1:5" ht="15.75" customHeight="1">
      <c r="A34" s="25">
        <v>12</v>
      </c>
      <c r="B34" s="85"/>
      <c r="C34" s="85"/>
      <c r="D34" s="23"/>
      <c r="E34" s="81"/>
    </row>
    <row r="35" ht="15.75" customHeight="1">
      <c r="B35" s="117" t="s">
        <v>130</v>
      </c>
    </row>
    <row r="36" spans="1:5" ht="15.75" customHeight="1">
      <c r="A36" s="25">
        <v>1</v>
      </c>
      <c r="B36" s="20"/>
      <c r="C36" s="21"/>
      <c r="D36" s="20"/>
      <c r="E36" s="21"/>
    </row>
    <row r="37" spans="1:5" ht="15.75">
      <c r="A37" s="25">
        <v>2</v>
      </c>
      <c r="B37" s="83"/>
      <c r="C37" s="86"/>
      <c r="D37" s="23"/>
      <c r="E37" s="21"/>
    </row>
    <row r="38" spans="1:5" ht="15.75">
      <c r="A38" s="25">
        <v>3</v>
      </c>
      <c r="B38" s="84"/>
      <c r="C38" s="86"/>
      <c r="D38" s="23"/>
      <c r="E38" s="21"/>
    </row>
    <row r="39" spans="1:5" ht="15.75">
      <c r="A39" s="25">
        <v>4</v>
      </c>
      <c r="B39" s="84"/>
      <c r="C39" s="86"/>
      <c r="D39" s="23"/>
      <c r="E39" s="21"/>
    </row>
    <row r="40" spans="1:5" ht="15.75">
      <c r="A40" s="25">
        <v>5</v>
      </c>
      <c r="B40" s="84"/>
      <c r="C40" s="86"/>
      <c r="D40" s="23"/>
      <c r="E40" s="81"/>
    </row>
    <row r="42" ht="18.75">
      <c r="B42" s="117" t="s">
        <v>131</v>
      </c>
    </row>
    <row r="43" spans="1:5" ht="15.75">
      <c r="A43" s="25">
        <v>1</v>
      </c>
      <c r="B43" s="20"/>
      <c r="C43" s="21"/>
      <c r="D43" s="20"/>
      <c r="E43" s="21"/>
    </row>
    <row r="44" spans="1:5" ht="15.75">
      <c r="A44" s="25">
        <v>2</v>
      </c>
      <c r="B44" s="83"/>
      <c r="C44" s="86"/>
      <c r="D44" s="23"/>
      <c r="E44" s="21"/>
    </row>
    <row r="45" spans="1:5" ht="15.75">
      <c r="A45" s="25">
        <v>3</v>
      </c>
      <c r="B45" s="84"/>
      <c r="C45" s="86"/>
      <c r="D45" s="23"/>
      <c r="E45" s="21"/>
    </row>
    <row r="46" spans="1:5" ht="15.75">
      <c r="A46" s="25">
        <v>4</v>
      </c>
      <c r="B46" s="84"/>
      <c r="C46" s="86"/>
      <c r="D46" s="23"/>
      <c r="E46" s="21"/>
    </row>
    <row r="47" spans="1:5" ht="15.75">
      <c r="A47" s="25">
        <v>5</v>
      </c>
      <c r="B47" s="84"/>
      <c r="C47" s="86"/>
      <c r="D47" s="23"/>
      <c r="E47" s="8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AR101"/>
  <sheetViews>
    <sheetView zoomScalePageLayoutView="0" workbookViewId="0" topLeftCell="A1">
      <pane xSplit="2" ySplit="3" topLeftCell="C13" activePane="bottomRight" state="frozen"/>
      <selection pane="topLeft" activeCell="D30" sqref="D30"/>
      <selection pane="topRight" activeCell="D30" sqref="D30"/>
      <selection pane="bottomLeft" activeCell="D30" sqref="D30"/>
      <selection pane="bottomRight" activeCell="T13" sqref="T13"/>
    </sheetView>
  </sheetViews>
  <sheetFormatPr defaultColWidth="9.33203125" defaultRowHeight="12.75"/>
  <cols>
    <col min="1" max="1" width="7.5" style="7" customWidth="1"/>
    <col min="2" max="2" width="39.66015625" style="0" customWidth="1"/>
    <col min="3" max="3" width="15.5" style="0" customWidth="1"/>
    <col min="4" max="4" width="6.66015625" style="2" customWidth="1"/>
    <col min="5" max="17" width="6" style="4" customWidth="1"/>
    <col min="18" max="18" width="9" style="0" customWidth="1"/>
    <col min="19" max="20" width="6.83203125" style="0" customWidth="1"/>
    <col min="21" max="28" width="6" style="6" customWidth="1"/>
    <col min="29" max="29" width="6.16015625" style="6" customWidth="1"/>
    <col min="30" max="33" width="6" style="6" customWidth="1"/>
    <col min="35" max="35" width="9.33203125" style="0" customWidth="1"/>
    <col min="36" max="37" width="5.66015625" style="0" customWidth="1"/>
    <col min="38" max="38" width="7.83203125" style="0" customWidth="1"/>
    <col min="39" max="39" width="8.5" style="0" customWidth="1"/>
    <col min="40" max="40" width="8.33203125" style="0" customWidth="1"/>
    <col min="44" max="44" width="9.33203125" style="0" hidden="1" customWidth="1"/>
  </cols>
  <sheetData>
    <row r="1" spans="4:34" ht="15.75">
      <c r="D1" s="72" t="s">
        <v>11</v>
      </c>
      <c r="E1" s="73">
        <f aca="true" t="shared" si="0" ref="E1:AH1">SUM(E5:E100)</f>
        <v>2</v>
      </c>
      <c r="F1" s="73">
        <f t="shared" si="0"/>
        <v>9</v>
      </c>
      <c r="G1" s="73">
        <f t="shared" si="0"/>
        <v>12</v>
      </c>
      <c r="H1" s="73">
        <f t="shared" si="0"/>
        <v>31</v>
      </c>
      <c r="I1" s="73">
        <f t="shared" si="0"/>
        <v>7</v>
      </c>
      <c r="J1" s="73">
        <f t="shared" si="0"/>
        <v>0</v>
      </c>
      <c r="K1" s="73">
        <f t="shared" si="0"/>
        <v>0</v>
      </c>
      <c r="L1" s="73">
        <f t="shared" si="0"/>
        <v>7</v>
      </c>
      <c r="M1" s="73">
        <f t="shared" si="0"/>
        <v>31</v>
      </c>
      <c r="N1" s="73">
        <f t="shared" si="0"/>
        <v>20</v>
      </c>
      <c r="O1" s="73">
        <f t="shared" si="0"/>
        <v>5</v>
      </c>
      <c r="P1" s="73">
        <f t="shared" si="0"/>
        <v>8</v>
      </c>
      <c r="Q1" s="73">
        <f t="shared" si="0"/>
        <v>6</v>
      </c>
      <c r="R1" s="111">
        <f t="shared" si="0"/>
        <v>0</v>
      </c>
      <c r="S1" s="112">
        <f t="shared" si="0"/>
        <v>0</v>
      </c>
      <c r="T1" s="111">
        <f t="shared" si="0"/>
        <v>0</v>
      </c>
      <c r="U1" s="111">
        <f t="shared" si="0"/>
        <v>1</v>
      </c>
      <c r="V1" s="73">
        <f t="shared" si="0"/>
        <v>0</v>
      </c>
      <c r="W1" s="73">
        <f t="shared" si="0"/>
        <v>0</v>
      </c>
      <c r="X1" s="73">
        <f t="shared" si="0"/>
        <v>1</v>
      </c>
      <c r="Y1" s="73">
        <f t="shared" si="0"/>
        <v>0</v>
      </c>
      <c r="Z1" s="73">
        <f t="shared" si="0"/>
        <v>4</v>
      </c>
      <c r="AA1" s="73">
        <f t="shared" si="0"/>
        <v>0</v>
      </c>
      <c r="AB1" s="73">
        <f t="shared" si="0"/>
        <v>1</v>
      </c>
      <c r="AC1" s="73">
        <f t="shared" si="0"/>
        <v>0</v>
      </c>
      <c r="AD1" s="73">
        <f t="shared" si="0"/>
        <v>4</v>
      </c>
      <c r="AE1" s="73">
        <f t="shared" si="0"/>
        <v>4</v>
      </c>
      <c r="AF1" s="73">
        <f t="shared" si="0"/>
        <v>0</v>
      </c>
      <c r="AG1" s="73">
        <f t="shared" si="0"/>
        <v>0</v>
      </c>
      <c r="AH1" s="73">
        <f t="shared" si="0"/>
        <v>153</v>
      </c>
    </row>
    <row r="2" spans="5:21" ht="15.75">
      <c r="E2" s="74" t="s">
        <v>60</v>
      </c>
      <c r="S2" s="61"/>
      <c r="U2" s="60" t="s">
        <v>63</v>
      </c>
    </row>
    <row r="3" spans="1:40" s="1" customFormat="1" ht="35.25" customHeight="1">
      <c r="A3" s="59" t="s">
        <v>61</v>
      </c>
      <c r="B3" s="101" t="str">
        <f>"ФИО полностью                                                        Всего: "&amp;COUNTA(B5:B100)&amp;" чел."</f>
        <v>ФИО полностью                                                        Всего: 31 чел.</v>
      </c>
      <c r="C3" s="101" t="s">
        <v>5</v>
      </c>
      <c r="D3" s="8" t="s">
        <v>0</v>
      </c>
      <c r="E3" s="46" t="s">
        <v>96</v>
      </c>
      <c r="F3" s="47" t="s">
        <v>97</v>
      </c>
      <c r="G3" s="46" t="s">
        <v>98</v>
      </c>
      <c r="H3" s="45" t="s">
        <v>99</v>
      </c>
      <c r="I3" s="48" t="s">
        <v>100</v>
      </c>
      <c r="J3" s="48" t="s">
        <v>101</v>
      </c>
      <c r="K3" s="48" t="s">
        <v>102</v>
      </c>
      <c r="L3" s="48" t="s">
        <v>103</v>
      </c>
      <c r="M3" s="43" t="s">
        <v>104</v>
      </c>
      <c r="N3" s="50" t="s">
        <v>105</v>
      </c>
      <c r="O3" s="50" t="s">
        <v>106</v>
      </c>
      <c r="P3" s="44" t="s">
        <v>107</v>
      </c>
      <c r="Q3" s="49" t="s">
        <v>108</v>
      </c>
      <c r="R3" s="64" t="s">
        <v>23</v>
      </c>
      <c r="S3" s="62" t="s">
        <v>6</v>
      </c>
      <c r="T3" s="16" t="s">
        <v>62</v>
      </c>
      <c r="U3" s="11" t="s">
        <v>110</v>
      </c>
      <c r="V3" s="11" t="s">
        <v>111</v>
      </c>
      <c r="W3" s="11" t="s">
        <v>112</v>
      </c>
      <c r="X3" s="11" t="s">
        <v>114</v>
      </c>
      <c r="Y3" s="11" t="s">
        <v>115</v>
      </c>
      <c r="Z3" s="11" t="s">
        <v>113</v>
      </c>
      <c r="AA3" s="9" t="s">
        <v>116</v>
      </c>
      <c r="AB3" s="9" t="s">
        <v>117</v>
      </c>
      <c r="AC3" s="9" t="s">
        <v>118</v>
      </c>
      <c r="AD3" s="9" t="s">
        <v>119</v>
      </c>
      <c r="AE3" s="9" t="s">
        <v>120</v>
      </c>
      <c r="AF3" s="10" t="s">
        <v>121</v>
      </c>
      <c r="AG3" s="12" t="s">
        <v>122</v>
      </c>
      <c r="AH3" s="32" t="s">
        <v>7</v>
      </c>
      <c r="AL3" s="33" t="s">
        <v>24</v>
      </c>
      <c r="AN3" s="5"/>
    </row>
    <row r="4" spans="1:44" s="1" customFormat="1" ht="15" customHeight="1">
      <c r="A4" s="42" t="s">
        <v>31</v>
      </c>
      <c r="B4" s="109">
        <v>2</v>
      </c>
      <c r="C4" s="110" t="s">
        <v>32</v>
      </c>
      <c r="D4" s="109">
        <v>4</v>
      </c>
      <c r="E4" s="110" t="s">
        <v>33</v>
      </c>
      <c r="F4" s="109">
        <v>6</v>
      </c>
      <c r="G4" s="110" t="s">
        <v>34</v>
      </c>
      <c r="H4" s="109">
        <v>8</v>
      </c>
      <c r="I4" s="110" t="s">
        <v>36</v>
      </c>
      <c r="J4" s="109">
        <v>10</v>
      </c>
      <c r="K4" s="110" t="s">
        <v>38</v>
      </c>
      <c r="L4" s="109">
        <v>12</v>
      </c>
      <c r="M4" s="110" t="s">
        <v>40</v>
      </c>
      <c r="N4" s="109">
        <v>14</v>
      </c>
      <c r="O4" s="110" t="s">
        <v>41</v>
      </c>
      <c r="P4" s="109">
        <v>16</v>
      </c>
      <c r="Q4" s="110" t="s">
        <v>42</v>
      </c>
      <c r="R4" s="109">
        <v>18</v>
      </c>
      <c r="S4" s="110" t="s">
        <v>43</v>
      </c>
      <c r="T4" s="109">
        <v>20</v>
      </c>
      <c r="U4" s="110" t="s">
        <v>123</v>
      </c>
      <c r="V4" s="109">
        <v>22</v>
      </c>
      <c r="W4" s="110" t="s">
        <v>124</v>
      </c>
      <c r="X4" s="109">
        <v>24</v>
      </c>
      <c r="Y4" s="110" t="s">
        <v>125</v>
      </c>
      <c r="Z4" s="109">
        <v>26</v>
      </c>
      <c r="AA4" s="110" t="s">
        <v>126</v>
      </c>
      <c r="AB4" s="109">
        <v>28</v>
      </c>
      <c r="AC4" s="110" t="s">
        <v>127</v>
      </c>
      <c r="AD4" s="109">
        <v>30</v>
      </c>
      <c r="AE4" s="110" t="s">
        <v>128</v>
      </c>
      <c r="AF4" s="109">
        <v>32</v>
      </c>
      <c r="AG4" s="110" t="s">
        <v>129</v>
      </c>
      <c r="AH4" s="109">
        <v>34</v>
      </c>
      <c r="AL4" s="33"/>
      <c r="AN4" s="5"/>
      <c r="AR4" s="39" t="s">
        <v>8</v>
      </c>
    </row>
    <row r="5" spans="1:44" s="3" customFormat="1" ht="15.75">
      <c r="A5" s="51" t="s">
        <v>148</v>
      </c>
      <c r="B5" s="52" t="s">
        <v>171</v>
      </c>
      <c r="C5" s="53" t="s">
        <v>45</v>
      </c>
      <c r="D5" s="53" t="s">
        <v>1</v>
      </c>
      <c r="E5" s="54"/>
      <c r="F5" s="54">
        <v>1</v>
      </c>
      <c r="G5" s="54"/>
      <c r="H5" s="54">
        <v>1</v>
      </c>
      <c r="I5" s="54"/>
      <c r="J5" s="54"/>
      <c r="K5" s="54"/>
      <c r="L5" s="54">
        <v>1</v>
      </c>
      <c r="M5" s="54">
        <v>1</v>
      </c>
      <c r="N5" s="54"/>
      <c r="O5" s="54"/>
      <c r="P5" s="54">
        <v>1</v>
      </c>
      <c r="Q5" s="54"/>
      <c r="R5" s="57" t="s">
        <v>8</v>
      </c>
      <c r="S5" s="63">
        <f aca="true" t="shared" si="1" ref="S5:S11">IF(OR(SUM(E5:G5)&gt;1,SUM(I5:L5)&gt;1,SUM(P5:Q5)&gt;1,SUM(N5:O5)&gt;1),1,"")</f>
      </c>
      <c r="T5" s="26">
        <f>IF(OR(SUM(U5:Z5)&gt;1,SUM(AA5:AE5)&gt;1),1,"")</f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15">
        <f>SUM(E5:AG5)</f>
        <v>5</v>
      </c>
      <c r="AL5" s="34">
        <f>SUM(E1:AG1)</f>
        <v>153</v>
      </c>
      <c r="AM5" s="28" t="s">
        <v>65</v>
      </c>
      <c r="AR5" s="14" t="s">
        <v>4</v>
      </c>
    </row>
    <row r="6" spans="1:44" s="3" customFormat="1" ht="15.75">
      <c r="A6" s="51" t="s">
        <v>148</v>
      </c>
      <c r="B6" s="52" t="s">
        <v>172</v>
      </c>
      <c r="C6" s="53" t="s">
        <v>45</v>
      </c>
      <c r="D6" s="53" t="s">
        <v>1</v>
      </c>
      <c r="E6" s="54"/>
      <c r="F6" s="54"/>
      <c r="G6" s="54">
        <v>1</v>
      </c>
      <c r="H6" s="54">
        <v>1</v>
      </c>
      <c r="I6" s="54"/>
      <c r="J6" s="54"/>
      <c r="K6" s="54"/>
      <c r="L6" s="54">
        <v>1</v>
      </c>
      <c r="M6" s="54">
        <v>1</v>
      </c>
      <c r="N6" s="54">
        <v>1</v>
      </c>
      <c r="O6" s="54"/>
      <c r="P6" s="55"/>
      <c r="Q6" s="114">
        <v>1</v>
      </c>
      <c r="R6" s="57" t="s">
        <v>8</v>
      </c>
      <c r="S6" s="63">
        <f t="shared" si="1"/>
      </c>
      <c r="T6" s="26">
        <f>IF(OR(SUM(U6:Z6)&gt;1,SUM(AA6:AE6)&gt;1),1,"")</f>
      </c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15">
        <f>SUM(E6:AG6)</f>
        <v>6</v>
      </c>
      <c r="AL6" s="27">
        <f>COUNTA(B5:B100)</f>
        <v>31</v>
      </c>
      <c r="AM6" s="29" t="s">
        <v>21</v>
      </c>
      <c r="AR6" s="13" t="s">
        <v>3</v>
      </c>
    </row>
    <row r="7" spans="1:44" s="3" customFormat="1" ht="15.75">
      <c r="A7" s="51" t="s">
        <v>148</v>
      </c>
      <c r="B7" s="52" t="s">
        <v>173</v>
      </c>
      <c r="C7" s="53" t="s">
        <v>45</v>
      </c>
      <c r="D7" s="53" t="s">
        <v>1</v>
      </c>
      <c r="E7" s="54"/>
      <c r="F7" s="54"/>
      <c r="G7" s="54"/>
      <c r="H7" s="54">
        <v>1</v>
      </c>
      <c r="I7" s="54"/>
      <c r="J7" s="54"/>
      <c r="K7" s="54"/>
      <c r="L7" s="54"/>
      <c r="M7" s="54">
        <v>1</v>
      </c>
      <c r="N7" s="54"/>
      <c r="O7" s="54"/>
      <c r="P7" s="54">
        <v>1</v>
      </c>
      <c r="Q7" s="54"/>
      <c r="R7" s="57" t="s">
        <v>8</v>
      </c>
      <c r="S7" s="63">
        <f t="shared" si="1"/>
      </c>
      <c r="T7" s="26">
        <f>IF(OR(SUM(U7:Z7)&gt;1,SUM(AA7:AE7)&gt;1),1,"")</f>
      </c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15">
        <f aca="true" t="shared" si="2" ref="AH7:AH70">SUM(E7:AG7)</f>
        <v>3</v>
      </c>
      <c r="AL7" s="27">
        <f>COUNTIF($R$5:$R$100,AM7)</f>
        <v>4</v>
      </c>
      <c r="AM7" s="14" t="s">
        <v>4</v>
      </c>
      <c r="AR7" s="3" t="s">
        <v>22</v>
      </c>
    </row>
    <row r="8" spans="1:44" s="3" customFormat="1" ht="15.75">
      <c r="A8" s="51" t="s">
        <v>148</v>
      </c>
      <c r="B8" s="52" t="s">
        <v>174</v>
      </c>
      <c r="C8" s="53" t="s">
        <v>45</v>
      </c>
      <c r="D8" s="53" t="s">
        <v>1</v>
      </c>
      <c r="E8" s="54"/>
      <c r="F8" s="54"/>
      <c r="G8" s="54">
        <v>1</v>
      </c>
      <c r="H8" s="54">
        <v>1</v>
      </c>
      <c r="I8" s="54"/>
      <c r="J8" s="54"/>
      <c r="K8" s="54"/>
      <c r="L8" s="54"/>
      <c r="M8" s="54">
        <v>1</v>
      </c>
      <c r="N8" s="54">
        <v>1</v>
      </c>
      <c r="O8" s="54"/>
      <c r="P8" s="54"/>
      <c r="Q8" s="54"/>
      <c r="R8" s="57" t="s">
        <v>8</v>
      </c>
      <c r="S8" s="63">
        <f t="shared" si="1"/>
      </c>
      <c r="T8" s="26">
        <f>IF(OR(SUM(U8:Z8)&gt;1,SUM(AA8:AE8)&gt;1),1,"")</f>
      </c>
      <c r="U8" s="54"/>
      <c r="V8" s="54"/>
      <c r="W8" s="54"/>
      <c r="X8" s="54"/>
      <c r="Y8" s="54"/>
      <c r="Z8" s="54"/>
      <c r="AA8" s="54"/>
      <c r="AB8" s="54"/>
      <c r="AC8" s="54"/>
      <c r="AD8" s="54"/>
      <c r="AE8" s="54">
        <v>1</v>
      </c>
      <c r="AF8" s="54"/>
      <c r="AG8" s="54"/>
      <c r="AH8" s="15">
        <f t="shared" si="2"/>
        <v>5</v>
      </c>
      <c r="AL8" s="27">
        <f>COUNTIF($R$5:$R$100,AM8)</f>
        <v>1</v>
      </c>
      <c r="AM8" s="13" t="s">
        <v>3</v>
      </c>
      <c r="AR8" s="3" t="s">
        <v>109</v>
      </c>
    </row>
    <row r="9" spans="1:39" s="3" customFormat="1" ht="15.75">
      <c r="A9" s="51" t="s">
        <v>148</v>
      </c>
      <c r="B9" s="52" t="s">
        <v>175</v>
      </c>
      <c r="C9" s="53" t="s">
        <v>45</v>
      </c>
      <c r="D9" s="53" t="s">
        <v>1</v>
      </c>
      <c r="E9" s="54"/>
      <c r="F9" s="54"/>
      <c r="G9" s="54">
        <v>1</v>
      </c>
      <c r="H9" s="54">
        <v>1</v>
      </c>
      <c r="I9" s="54"/>
      <c r="J9" s="54"/>
      <c r="K9" s="54"/>
      <c r="L9" s="54"/>
      <c r="M9" s="54">
        <v>1</v>
      </c>
      <c r="N9" s="54">
        <v>1</v>
      </c>
      <c r="O9" s="54"/>
      <c r="P9" s="54"/>
      <c r="Q9" s="54"/>
      <c r="R9" s="57" t="s">
        <v>4</v>
      </c>
      <c r="S9" s="63">
        <f t="shared" si="1"/>
      </c>
      <c r="T9" s="26">
        <f>IF(OR(SUM(U9:Z9)&gt;1,SUM(AA9:AE9)&gt;1),1,"")</f>
      </c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15">
        <f t="shared" si="2"/>
        <v>4</v>
      </c>
      <c r="AI9"/>
      <c r="AL9" s="27">
        <f>COUNTIF($R$5:$R$100,AM9)</f>
        <v>26</v>
      </c>
      <c r="AM9" s="39" t="s">
        <v>8</v>
      </c>
    </row>
    <row r="10" spans="1:44" s="3" customFormat="1" ht="15.75">
      <c r="A10" s="51" t="s">
        <v>148</v>
      </c>
      <c r="B10" s="52" t="s">
        <v>176</v>
      </c>
      <c r="C10" s="53" t="s">
        <v>45</v>
      </c>
      <c r="D10" s="53" t="s">
        <v>1</v>
      </c>
      <c r="E10" s="54"/>
      <c r="F10" s="54"/>
      <c r="G10" s="54">
        <v>1</v>
      </c>
      <c r="H10" s="54">
        <v>1</v>
      </c>
      <c r="I10" s="54">
        <v>1</v>
      </c>
      <c r="J10" s="54"/>
      <c r="K10" s="54"/>
      <c r="L10" s="54"/>
      <c r="M10" s="54">
        <v>1</v>
      </c>
      <c r="N10" s="54">
        <v>1</v>
      </c>
      <c r="O10" s="54"/>
      <c r="P10" s="54"/>
      <c r="Q10" s="54"/>
      <c r="R10" s="57" t="s">
        <v>8</v>
      </c>
      <c r="S10" s="63">
        <f t="shared" si="1"/>
      </c>
      <c r="T10" s="26">
        <f>IF(OR(SUM(U10:Z10)&gt;1,SUM(W10:AE10)&gt;1),1,"")</f>
      </c>
      <c r="U10" s="54"/>
      <c r="V10" s="54"/>
      <c r="W10" s="104"/>
      <c r="X10" s="54"/>
      <c r="Y10" s="54"/>
      <c r="Z10" s="54"/>
      <c r="AA10" s="56"/>
      <c r="AB10" s="54"/>
      <c r="AC10" s="54"/>
      <c r="AD10" s="54"/>
      <c r="AE10" s="54"/>
      <c r="AF10" s="54"/>
      <c r="AG10" s="54"/>
      <c r="AH10" s="15">
        <f t="shared" si="2"/>
        <v>5</v>
      </c>
      <c r="AL10" s="27">
        <f>COUNTIF($R$5:$R$100,AM10)</f>
        <v>0</v>
      </c>
      <c r="AM10" s="3" t="s">
        <v>22</v>
      </c>
      <c r="AR10" s="38" t="s">
        <v>44</v>
      </c>
    </row>
    <row r="11" spans="1:44" s="3" customFormat="1" ht="15.75">
      <c r="A11" s="51" t="s">
        <v>148</v>
      </c>
      <c r="B11" s="52" t="s">
        <v>177</v>
      </c>
      <c r="C11" s="53" t="s">
        <v>45</v>
      </c>
      <c r="D11" s="53" t="s">
        <v>1</v>
      </c>
      <c r="E11" s="54"/>
      <c r="F11" s="54">
        <v>1</v>
      </c>
      <c r="G11" s="54"/>
      <c r="H11" s="54">
        <v>1</v>
      </c>
      <c r="I11" s="54"/>
      <c r="J11" s="54"/>
      <c r="K11" s="54"/>
      <c r="L11" s="54">
        <v>1</v>
      </c>
      <c r="M11" s="54">
        <v>1</v>
      </c>
      <c r="N11" s="54">
        <v>1</v>
      </c>
      <c r="O11" s="54"/>
      <c r="P11" s="55"/>
      <c r="Q11" s="114">
        <v>1</v>
      </c>
      <c r="R11" s="57" t="s">
        <v>8</v>
      </c>
      <c r="S11" s="63">
        <f t="shared" si="1"/>
      </c>
      <c r="T11" s="26">
        <f>IF(OR(SUM(U11:Z11)&gt;1,SUM(W11:AE11)&gt;1),1,"")</f>
      </c>
      <c r="U11" s="54">
        <v>1</v>
      </c>
      <c r="V11" s="54"/>
      <c r="W11" s="104"/>
      <c r="X11" s="54"/>
      <c r="Y11" s="54"/>
      <c r="Z11" s="54"/>
      <c r="AA11" s="56"/>
      <c r="AB11" s="54"/>
      <c r="AC11" s="54"/>
      <c r="AD11" s="54">
        <v>1</v>
      </c>
      <c r="AE11" s="54"/>
      <c r="AF11" s="54"/>
      <c r="AG11" s="54"/>
      <c r="AH11" s="15">
        <f t="shared" si="2"/>
        <v>8</v>
      </c>
      <c r="AL11" s="30">
        <f>AL6-MAX(H1+AF1,M1+AG1)</f>
        <v>0</v>
      </c>
      <c r="AM11" s="31" t="str">
        <f>IF(AL6=MAX(H1+AF1,M1+AG1),"Ok!","Убрать не сдающих экзамены")</f>
        <v>Ok!</v>
      </c>
      <c r="AR11" s="38" t="s">
        <v>45</v>
      </c>
    </row>
    <row r="12" spans="1:44" s="3" customFormat="1" ht="15.75">
      <c r="A12" s="51" t="s">
        <v>148</v>
      </c>
      <c r="B12" s="52" t="s">
        <v>178</v>
      </c>
      <c r="C12" s="53" t="s">
        <v>45</v>
      </c>
      <c r="D12" s="53" t="s">
        <v>1</v>
      </c>
      <c r="E12" s="54"/>
      <c r="F12" s="54"/>
      <c r="G12" s="54"/>
      <c r="H12" s="54">
        <v>1</v>
      </c>
      <c r="I12" s="54"/>
      <c r="J12" s="54"/>
      <c r="K12" s="54"/>
      <c r="L12" s="54"/>
      <c r="M12" s="54">
        <v>1</v>
      </c>
      <c r="N12" s="54">
        <v>1</v>
      </c>
      <c r="O12" s="54"/>
      <c r="P12" s="55">
        <v>1</v>
      </c>
      <c r="Q12" s="114"/>
      <c r="R12" s="57" t="s">
        <v>8</v>
      </c>
      <c r="S12" s="63"/>
      <c r="T12" s="26"/>
      <c r="U12" s="54"/>
      <c r="V12" s="54"/>
      <c r="W12" s="104"/>
      <c r="X12" s="54"/>
      <c r="Y12" s="54"/>
      <c r="Z12" s="54"/>
      <c r="AA12" s="56"/>
      <c r="AB12" s="54"/>
      <c r="AC12" s="54"/>
      <c r="AD12" s="54"/>
      <c r="AE12" s="54"/>
      <c r="AF12" s="54"/>
      <c r="AG12" s="54"/>
      <c r="AH12" s="15">
        <f t="shared" si="2"/>
        <v>4</v>
      </c>
      <c r="AR12" s="38" t="s">
        <v>10</v>
      </c>
    </row>
    <row r="13" spans="1:44" s="3" customFormat="1" ht="15.75">
      <c r="A13" s="51" t="s">
        <v>148</v>
      </c>
      <c r="B13" s="52" t="s">
        <v>179</v>
      </c>
      <c r="C13" s="53" t="s">
        <v>45</v>
      </c>
      <c r="D13" s="53" t="s">
        <v>1</v>
      </c>
      <c r="E13" s="54"/>
      <c r="F13" s="54">
        <v>1</v>
      </c>
      <c r="G13" s="54"/>
      <c r="H13" s="54">
        <v>1</v>
      </c>
      <c r="I13" s="54"/>
      <c r="J13" s="54"/>
      <c r="K13" s="54"/>
      <c r="L13" s="54"/>
      <c r="M13" s="54">
        <v>1</v>
      </c>
      <c r="N13" s="54">
        <v>1</v>
      </c>
      <c r="O13" s="54"/>
      <c r="P13" s="55"/>
      <c r="Q13" s="114">
        <v>1</v>
      </c>
      <c r="R13" s="57" t="s">
        <v>8</v>
      </c>
      <c r="S13" s="63"/>
      <c r="T13" s="26"/>
      <c r="U13" s="54"/>
      <c r="V13" s="54"/>
      <c r="W13" s="54"/>
      <c r="X13" s="54"/>
      <c r="Y13" s="54"/>
      <c r="Z13" s="54"/>
      <c r="AA13" s="54"/>
      <c r="AB13" s="54"/>
      <c r="AC13" s="54"/>
      <c r="AD13" s="54">
        <v>1</v>
      </c>
      <c r="AE13" s="54"/>
      <c r="AF13" s="54"/>
      <c r="AG13" s="54"/>
      <c r="AH13" s="15">
        <f t="shared" si="2"/>
        <v>6</v>
      </c>
      <c r="AL13" s="32" t="s">
        <v>67</v>
      </c>
      <c r="AM13" s="28"/>
      <c r="AN13" s="27" t="s">
        <v>68</v>
      </c>
      <c r="AO13" s="66" t="s">
        <v>66</v>
      </c>
      <c r="AR13" s="38" t="s">
        <v>46</v>
      </c>
    </row>
    <row r="14" spans="1:44" s="3" customFormat="1" ht="15.75">
      <c r="A14" s="51" t="s">
        <v>148</v>
      </c>
      <c r="B14" s="52" t="s">
        <v>180</v>
      </c>
      <c r="C14" s="53" t="s">
        <v>45</v>
      </c>
      <c r="D14" s="53" t="s">
        <v>1</v>
      </c>
      <c r="E14" s="54">
        <v>1</v>
      </c>
      <c r="F14" s="54"/>
      <c r="G14" s="54"/>
      <c r="H14" s="54">
        <v>1</v>
      </c>
      <c r="I14" s="54"/>
      <c r="J14" s="54"/>
      <c r="K14" s="54"/>
      <c r="L14" s="54"/>
      <c r="M14" s="54">
        <v>1</v>
      </c>
      <c r="N14" s="54"/>
      <c r="O14" s="54">
        <v>1</v>
      </c>
      <c r="P14" s="55"/>
      <c r="Q14" s="56"/>
      <c r="R14" s="57" t="s">
        <v>3</v>
      </c>
      <c r="S14" s="63"/>
      <c r="T14" s="26"/>
      <c r="U14" s="54"/>
      <c r="V14" s="54"/>
      <c r="W14" s="54"/>
      <c r="X14" s="54"/>
      <c r="Y14" s="54"/>
      <c r="Z14" s="54">
        <v>1</v>
      </c>
      <c r="AA14" s="54"/>
      <c r="AB14" s="54"/>
      <c r="AC14" s="54"/>
      <c r="AD14" s="54"/>
      <c r="AE14" s="54"/>
      <c r="AF14" s="54"/>
      <c r="AG14" s="54"/>
      <c r="AH14" s="15">
        <f t="shared" si="2"/>
        <v>5</v>
      </c>
      <c r="AI14"/>
      <c r="AL14" s="36">
        <v>1</v>
      </c>
      <c r="AM14" s="28" t="s">
        <v>66</v>
      </c>
      <c r="AN14" s="27">
        <f aca="true" t="shared" si="3" ref="AN14:AN23">COUNTIF($AH$5:$AH$100,AL14)</f>
        <v>0</v>
      </c>
      <c r="AO14" s="4">
        <f aca="true" t="shared" si="4" ref="AO14:AO23">AN14*AL14</f>
        <v>0</v>
      </c>
      <c r="AR14" s="38" t="s">
        <v>47</v>
      </c>
    </row>
    <row r="15" spans="1:44" s="3" customFormat="1" ht="15.75">
      <c r="A15" s="51" t="s">
        <v>148</v>
      </c>
      <c r="B15" s="52" t="s">
        <v>181</v>
      </c>
      <c r="C15" s="53" t="s">
        <v>45</v>
      </c>
      <c r="D15" s="53" t="s">
        <v>1</v>
      </c>
      <c r="E15" s="54"/>
      <c r="F15" s="54"/>
      <c r="G15" s="54">
        <v>1</v>
      </c>
      <c r="H15" s="54">
        <v>1</v>
      </c>
      <c r="I15" s="54">
        <v>1</v>
      </c>
      <c r="J15" s="54"/>
      <c r="K15" s="54"/>
      <c r="L15" s="54"/>
      <c r="M15" s="54">
        <v>1</v>
      </c>
      <c r="N15" s="54">
        <v>1</v>
      </c>
      <c r="O15" s="54"/>
      <c r="P15" s="55">
        <v>1</v>
      </c>
      <c r="Q15" s="56"/>
      <c r="R15" s="57" t="s">
        <v>4</v>
      </c>
      <c r="S15" s="63"/>
      <c r="T15" s="26"/>
      <c r="U15" s="54"/>
      <c r="V15" s="54"/>
      <c r="W15" s="54"/>
      <c r="X15" s="54">
        <v>1</v>
      </c>
      <c r="Y15" s="54"/>
      <c r="Z15" s="54"/>
      <c r="AA15" s="54"/>
      <c r="AB15" s="54"/>
      <c r="AC15" s="54"/>
      <c r="AD15" s="54"/>
      <c r="AE15" s="54">
        <v>1</v>
      </c>
      <c r="AF15" s="54"/>
      <c r="AG15" s="54"/>
      <c r="AH15" s="15">
        <f t="shared" si="2"/>
        <v>8</v>
      </c>
      <c r="AL15" s="36">
        <v>2</v>
      </c>
      <c r="AM15" s="28" t="s">
        <v>66</v>
      </c>
      <c r="AN15" s="27">
        <f t="shared" si="3"/>
        <v>4</v>
      </c>
      <c r="AO15" s="4">
        <f t="shared" si="4"/>
        <v>8</v>
      </c>
      <c r="AR15" s="38" t="s">
        <v>20</v>
      </c>
    </row>
    <row r="16" spans="1:44" s="3" customFormat="1" ht="15.75">
      <c r="A16" s="51" t="s">
        <v>148</v>
      </c>
      <c r="B16" s="52" t="s">
        <v>182</v>
      </c>
      <c r="C16" s="53" t="s">
        <v>45</v>
      </c>
      <c r="D16" s="53" t="s">
        <v>1</v>
      </c>
      <c r="E16" s="54"/>
      <c r="F16" s="54"/>
      <c r="G16" s="54">
        <v>1</v>
      </c>
      <c r="H16" s="54">
        <v>1</v>
      </c>
      <c r="I16" s="54">
        <v>1</v>
      </c>
      <c r="J16" s="54"/>
      <c r="K16" s="54"/>
      <c r="L16" s="54"/>
      <c r="M16" s="54">
        <v>1</v>
      </c>
      <c r="N16" s="54">
        <v>1</v>
      </c>
      <c r="O16" s="54"/>
      <c r="P16" s="55"/>
      <c r="Q16" s="114">
        <v>1</v>
      </c>
      <c r="R16" s="57" t="s">
        <v>8</v>
      </c>
      <c r="S16" s="63"/>
      <c r="T16" s="26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15">
        <f t="shared" si="2"/>
        <v>6</v>
      </c>
      <c r="AL16" s="36">
        <v>3</v>
      </c>
      <c r="AM16" s="28" t="s">
        <v>66</v>
      </c>
      <c r="AN16" s="27">
        <f t="shared" si="3"/>
        <v>1</v>
      </c>
      <c r="AO16" s="4">
        <f t="shared" si="4"/>
        <v>3</v>
      </c>
      <c r="AR16" s="38" t="s">
        <v>48</v>
      </c>
    </row>
    <row r="17" spans="1:44" s="3" customFormat="1" ht="15.75">
      <c r="A17" s="51" t="s">
        <v>148</v>
      </c>
      <c r="B17" s="52" t="s">
        <v>183</v>
      </c>
      <c r="C17" s="53" t="s">
        <v>45</v>
      </c>
      <c r="D17" s="53" t="s">
        <v>1</v>
      </c>
      <c r="E17" s="54"/>
      <c r="F17" s="54"/>
      <c r="G17" s="54"/>
      <c r="H17" s="54">
        <v>1</v>
      </c>
      <c r="I17" s="54"/>
      <c r="J17" s="54"/>
      <c r="K17" s="54"/>
      <c r="L17" s="54">
        <v>1</v>
      </c>
      <c r="M17" s="54">
        <v>1</v>
      </c>
      <c r="N17" s="54"/>
      <c r="O17" s="54">
        <v>1</v>
      </c>
      <c r="P17" s="55"/>
      <c r="Q17" s="114">
        <v>1</v>
      </c>
      <c r="R17" s="57" t="s">
        <v>8</v>
      </c>
      <c r="S17" s="63"/>
      <c r="T17" s="26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15">
        <f t="shared" si="2"/>
        <v>5</v>
      </c>
      <c r="AL17" s="36">
        <v>4</v>
      </c>
      <c r="AM17" s="28" t="s">
        <v>66</v>
      </c>
      <c r="AN17" s="27">
        <f t="shared" si="3"/>
        <v>7</v>
      </c>
      <c r="AO17" s="4">
        <f t="shared" si="4"/>
        <v>28</v>
      </c>
      <c r="AR17" s="38" t="s">
        <v>49</v>
      </c>
    </row>
    <row r="18" spans="1:44" s="3" customFormat="1" ht="15.75">
      <c r="A18" s="51" t="s">
        <v>148</v>
      </c>
      <c r="B18" s="52" t="s">
        <v>184</v>
      </c>
      <c r="C18" s="53" t="s">
        <v>45</v>
      </c>
      <c r="D18" s="53" t="s">
        <v>1</v>
      </c>
      <c r="E18" s="54"/>
      <c r="F18" s="54">
        <v>1</v>
      </c>
      <c r="G18" s="54"/>
      <c r="H18" s="54">
        <v>1</v>
      </c>
      <c r="I18" s="54"/>
      <c r="J18" s="54"/>
      <c r="K18" s="54"/>
      <c r="L18" s="54">
        <v>1</v>
      </c>
      <c r="M18" s="54">
        <v>1</v>
      </c>
      <c r="N18" s="54"/>
      <c r="O18" s="54">
        <v>1</v>
      </c>
      <c r="P18" s="55">
        <v>1</v>
      </c>
      <c r="Q18" s="56"/>
      <c r="R18" s="57" t="s">
        <v>8</v>
      </c>
      <c r="S18" s="63"/>
      <c r="T18" s="26"/>
      <c r="U18" s="54"/>
      <c r="V18" s="54"/>
      <c r="W18" s="54"/>
      <c r="X18" s="54"/>
      <c r="Y18" s="54"/>
      <c r="Z18" s="54">
        <v>1</v>
      </c>
      <c r="AA18" s="54"/>
      <c r="AB18" s="54"/>
      <c r="AC18" s="54"/>
      <c r="AD18" s="54">
        <v>1</v>
      </c>
      <c r="AE18" s="54"/>
      <c r="AF18" s="54"/>
      <c r="AG18" s="54"/>
      <c r="AH18" s="15">
        <f t="shared" si="2"/>
        <v>8</v>
      </c>
      <c r="AL18" s="36">
        <v>5</v>
      </c>
      <c r="AM18" s="28" t="s">
        <v>66</v>
      </c>
      <c r="AN18" s="27">
        <f t="shared" si="3"/>
        <v>8</v>
      </c>
      <c r="AO18" s="4">
        <f t="shared" si="4"/>
        <v>40</v>
      </c>
      <c r="AR18" s="38" t="s">
        <v>50</v>
      </c>
    </row>
    <row r="19" spans="1:44" s="3" customFormat="1" ht="15.75">
      <c r="A19" s="51" t="s">
        <v>148</v>
      </c>
      <c r="B19" s="52" t="s">
        <v>185</v>
      </c>
      <c r="C19" s="53" t="s">
        <v>45</v>
      </c>
      <c r="D19" s="53" t="s">
        <v>1</v>
      </c>
      <c r="E19" s="54"/>
      <c r="F19" s="54">
        <v>1</v>
      </c>
      <c r="G19" s="54"/>
      <c r="H19" s="54">
        <v>1</v>
      </c>
      <c r="I19" s="54"/>
      <c r="J19" s="54"/>
      <c r="K19" s="54"/>
      <c r="L19" s="54"/>
      <c r="M19" s="54">
        <v>1</v>
      </c>
      <c r="N19" s="54">
        <v>1</v>
      </c>
      <c r="O19" s="54"/>
      <c r="P19" s="55"/>
      <c r="Q19" s="56"/>
      <c r="R19" s="57" t="s">
        <v>8</v>
      </c>
      <c r="S19" s="63"/>
      <c r="T19" s="26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15">
        <f t="shared" si="2"/>
        <v>4</v>
      </c>
      <c r="AL19" s="36">
        <v>6</v>
      </c>
      <c r="AM19" s="28" t="s">
        <v>66</v>
      </c>
      <c r="AN19" s="27">
        <f t="shared" si="3"/>
        <v>6</v>
      </c>
      <c r="AO19" s="4">
        <f t="shared" si="4"/>
        <v>36</v>
      </c>
      <c r="AR19" s="38" t="s">
        <v>51</v>
      </c>
    </row>
    <row r="20" spans="1:44" s="3" customFormat="1" ht="15.75">
      <c r="A20" s="51" t="s">
        <v>148</v>
      </c>
      <c r="B20" s="52" t="s">
        <v>186</v>
      </c>
      <c r="C20" s="53" t="s">
        <v>45</v>
      </c>
      <c r="D20" s="53" t="s">
        <v>2</v>
      </c>
      <c r="E20" s="54"/>
      <c r="F20" s="54"/>
      <c r="G20" s="54"/>
      <c r="H20" s="54">
        <v>1</v>
      </c>
      <c r="I20" s="54"/>
      <c r="J20" s="54"/>
      <c r="K20" s="54"/>
      <c r="L20" s="54"/>
      <c r="M20" s="54">
        <v>1</v>
      </c>
      <c r="N20" s="54"/>
      <c r="O20" s="54"/>
      <c r="P20" s="55"/>
      <c r="Q20" s="56"/>
      <c r="R20" s="57" t="s">
        <v>8</v>
      </c>
      <c r="S20" s="63"/>
      <c r="T20" s="26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15">
        <f t="shared" si="2"/>
        <v>2</v>
      </c>
      <c r="AI20"/>
      <c r="AL20" s="36">
        <v>7</v>
      </c>
      <c r="AM20" s="28" t="s">
        <v>66</v>
      </c>
      <c r="AN20" s="27">
        <f t="shared" si="3"/>
        <v>2</v>
      </c>
      <c r="AO20" s="4">
        <f t="shared" si="4"/>
        <v>14</v>
      </c>
      <c r="AR20" s="38" t="s">
        <v>52</v>
      </c>
    </row>
    <row r="21" spans="1:44" s="3" customFormat="1" ht="15.75">
      <c r="A21" s="51" t="s">
        <v>148</v>
      </c>
      <c r="B21" s="52" t="s">
        <v>187</v>
      </c>
      <c r="C21" s="53" t="s">
        <v>45</v>
      </c>
      <c r="D21" s="53" t="s">
        <v>2</v>
      </c>
      <c r="E21" s="54"/>
      <c r="F21" s="54">
        <v>1</v>
      </c>
      <c r="G21" s="54"/>
      <c r="H21" s="54">
        <v>1</v>
      </c>
      <c r="I21" s="54"/>
      <c r="J21" s="54"/>
      <c r="K21" s="54"/>
      <c r="L21" s="54"/>
      <c r="M21" s="54">
        <v>1</v>
      </c>
      <c r="N21" s="54">
        <v>1</v>
      </c>
      <c r="O21" s="54"/>
      <c r="P21" s="55"/>
      <c r="Q21" s="56"/>
      <c r="R21" s="57" t="s">
        <v>8</v>
      </c>
      <c r="S21" s="63"/>
      <c r="T21" s="26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15">
        <f t="shared" si="2"/>
        <v>4</v>
      </c>
      <c r="AI21"/>
      <c r="AL21" s="36">
        <v>8</v>
      </c>
      <c r="AM21" s="28" t="s">
        <v>66</v>
      </c>
      <c r="AN21" s="27">
        <f t="shared" si="3"/>
        <v>3</v>
      </c>
      <c r="AO21" s="4">
        <f t="shared" si="4"/>
        <v>24</v>
      </c>
      <c r="AR21" s="38" t="s">
        <v>53</v>
      </c>
    </row>
    <row r="22" spans="1:44" s="3" customFormat="1" ht="15.75">
      <c r="A22" s="51" t="s">
        <v>148</v>
      </c>
      <c r="B22" s="52" t="s">
        <v>188</v>
      </c>
      <c r="C22" s="53" t="s">
        <v>45</v>
      </c>
      <c r="D22" s="53" t="s">
        <v>2</v>
      </c>
      <c r="E22" s="54"/>
      <c r="F22" s="54"/>
      <c r="G22" s="54"/>
      <c r="H22" s="54">
        <v>1</v>
      </c>
      <c r="I22" s="54"/>
      <c r="J22" s="54"/>
      <c r="K22" s="54"/>
      <c r="L22" s="54"/>
      <c r="M22" s="54">
        <v>1</v>
      </c>
      <c r="N22" s="54"/>
      <c r="O22" s="54">
        <v>1</v>
      </c>
      <c r="P22" s="55"/>
      <c r="Q22" s="56"/>
      <c r="R22" s="57" t="s">
        <v>8</v>
      </c>
      <c r="S22" s="63"/>
      <c r="T22" s="26"/>
      <c r="U22" s="54"/>
      <c r="V22" s="54"/>
      <c r="W22" s="54"/>
      <c r="X22" s="54"/>
      <c r="Y22" s="54"/>
      <c r="Z22" s="54">
        <v>1</v>
      </c>
      <c r="AA22" s="54"/>
      <c r="AB22" s="54"/>
      <c r="AC22" s="54"/>
      <c r="AD22" s="54"/>
      <c r="AE22" s="54"/>
      <c r="AF22" s="54"/>
      <c r="AG22" s="54"/>
      <c r="AH22" s="15">
        <f t="shared" si="2"/>
        <v>4</v>
      </c>
      <c r="AI22"/>
      <c r="AL22" s="36">
        <v>9</v>
      </c>
      <c r="AM22" s="28" t="s">
        <v>66</v>
      </c>
      <c r="AN22" s="27">
        <f t="shared" si="3"/>
        <v>0</v>
      </c>
      <c r="AO22" s="4">
        <f t="shared" si="4"/>
        <v>0</v>
      </c>
      <c r="AR22" s="38" t="s">
        <v>64</v>
      </c>
    </row>
    <row r="23" spans="1:44" s="3" customFormat="1" ht="15.75">
      <c r="A23" s="51" t="s">
        <v>148</v>
      </c>
      <c r="B23" s="52" t="s">
        <v>189</v>
      </c>
      <c r="C23" s="53" t="s">
        <v>45</v>
      </c>
      <c r="D23" s="53" t="s">
        <v>2</v>
      </c>
      <c r="E23" s="54">
        <v>1</v>
      </c>
      <c r="F23" s="54"/>
      <c r="G23" s="54"/>
      <c r="H23" s="54">
        <v>1</v>
      </c>
      <c r="I23" s="54"/>
      <c r="J23" s="54"/>
      <c r="K23" s="54"/>
      <c r="L23" s="54"/>
      <c r="M23" s="54">
        <v>1</v>
      </c>
      <c r="N23" s="54"/>
      <c r="O23" s="54">
        <v>1</v>
      </c>
      <c r="P23" s="55">
        <v>1</v>
      </c>
      <c r="Q23" s="56"/>
      <c r="R23" s="57" t="s">
        <v>4</v>
      </c>
      <c r="S23" s="63"/>
      <c r="T23" s="26"/>
      <c r="U23" s="54"/>
      <c r="V23" s="54"/>
      <c r="W23" s="54"/>
      <c r="X23" s="54"/>
      <c r="Y23" s="54"/>
      <c r="Z23" s="54">
        <v>1</v>
      </c>
      <c r="AA23" s="54"/>
      <c r="AB23" s="54"/>
      <c r="AC23" s="54"/>
      <c r="AD23" s="54">
        <v>1</v>
      </c>
      <c r="AE23" s="54"/>
      <c r="AF23" s="54"/>
      <c r="AG23" s="54"/>
      <c r="AH23" s="15">
        <f t="shared" si="2"/>
        <v>7</v>
      </c>
      <c r="AL23" s="36">
        <v>10</v>
      </c>
      <c r="AM23" s="28" t="s">
        <v>66</v>
      </c>
      <c r="AN23" s="27">
        <f t="shared" si="3"/>
        <v>0</v>
      </c>
      <c r="AO23" s="4">
        <f t="shared" si="4"/>
        <v>0</v>
      </c>
      <c r="AR23" s="38" t="s">
        <v>54</v>
      </c>
    </row>
    <row r="24" spans="1:44" s="3" customFormat="1" ht="15.75">
      <c r="A24" s="51" t="s">
        <v>148</v>
      </c>
      <c r="B24" s="52" t="s">
        <v>200</v>
      </c>
      <c r="C24" s="53" t="s">
        <v>45</v>
      </c>
      <c r="D24" s="53" t="s">
        <v>2</v>
      </c>
      <c r="E24" s="54"/>
      <c r="F24" s="54"/>
      <c r="G24" s="54">
        <v>1</v>
      </c>
      <c r="H24" s="54">
        <v>1</v>
      </c>
      <c r="I24" s="54"/>
      <c r="J24" s="54"/>
      <c r="K24" s="54"/>
      <c r="L24" s="54"/>
      <c r="M24" s="54">
        <v>1</v>
      </c>
      <c r="N24" s="54">
        <v>1</v>
      </c>
      <c r="O24" s="54"/>
      <c r="P24" s="55">
        <v>1</v>
      </c>
      <c r="Q24" s="56"/>
      <c r="R24" s="57" t="s">
        <v>8</v>
      </c>
      <c r="S24" s="63"/>
      <c r="T24" s="26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>
        <v>1</v>
      </c>
      <c r="AF24" s="54"/>
      <c r="AG24" s="54"/>
      <c r="AH24" s="15">
        <f t="shared" si="2"/>
        <v>6</v>
      </c>
      <c r="AI24"/>
      <c r="AL24" s="68" t="s">
        <v>7</v>
      </c>
      <c r="AM24" s="69"/>
      <c r="AN24" s="70">
        <f>SUM(AN14:AN23)</f>
        <v>31</v>
      </c>
      <c r="AO24" s="71">
        <f>SUM(AO14:AO23)</f>
        <v>153</v>
      </c>
      <c r="AR24" s="38" t="s">
        <v>55</v>
      </c>
    </row>
    <row r="25" spans="1:44" s="3" customFormat="1" ht="15.75">
      <c r="A25" s="51" t="s">
        <v>148</v>
      </c>
      <c r="B25" s="52" t="s">
        <v>190</v>
      </c>
      <c r="C25" s="53" t="s">
        <v>45</v>
      </c>
      <c r="D25" s="53" t="s">
        <v>2</v>
      </c>
      <c r="E25" s="54"/>
      <c r="F25" s="54"/>
      <c r="G25" s="54">
        <v>1</v>
      </c>
      <c r="H25" s="54">
        <v>1</v>
      </c>
      <c r="I25" s="54">
        <v>1</v>
      </c>
      <c r="J25" s="54"/>
      <c r="K25" s="54"/>
      <c r="L25" s="54"/>
      <c r="M25" s="54">
        <v>1</v>
      </c>
      <c r="N25" s="54">
        <v>1</v>
      </c>
      <c r="O25" s="54"/>
      <c r="P25" s="55"/>
      <c r="Q25" s="56"/>
      <c r="R25" s="57" t="s">
        <v>8</v>
      </c>
      <c r="S25" s="63"/>
      <c r="T25" s="26"/>
      <c r="U25" s="54"/>
      <c r="V25" s="54"/>
      <c r="W25" s="54"/>
      <c r="X25" s="54"/>
      <c r="Y25" s="54"/>
      <c r="Z25" s="54"/>
      <c r="AA25" s="54"/>
      <c r="AB25" s="54">
        <v>1</v>
      </c>
      <c r="AC25" s="54"/>
      <c r="AD25" s="54"/>
      <c r="AE25" s="54"/>
      <c r="AF25" s="54"/>
      <c r="AG25" s="54"/>
      <c r="AH25" s="15">
        <f t="shared" si="2"/>
        <v>6</v>
      </c>
      <c r="AI25"/>
      <c r="AR25" s="38" t="s">
        <v>56</v>
      </c>
    </row>
    <row r="26" spans="1:44" s="3" customFormat="1" ht="15.75">
      <c r="A26" s="51" t="s">
        <v>148</v>
      </c>
      <c r="B26" s="52" t="s">
        <v>191</v>
      </c>
      <c r="C26" s="53" t="s">
        <v>45</v>
      </c>
      <c r="D26" s="53" t="s">
        <v>2</v>
      </c>
      <c r="E26" s="54"/>
      <c r="F26" s="54"/>
      <c r="G26" s="54">
        <v>1</v>
      </c>
      <c r="H26" s="54">
        <v>1</v>
      </c>
      <c r="I26" s="54">
        <v>1</v>
      </c>
      <c r="J26" s="54"/>
      <c r="K26" s="54"/>
      <c r="L26" s="54"/>
      <c r="M26" s="54">
        <v>1</v>
      </c>
      <c r="N26" s="54">
        <v>1</v>
      </c>
      <c r="O26" s="54"/>
      <c r="P26" s="55"/>
      <c r="Q26" s="56"/>
      <c r="R26" s="57" t="s">
        <v>8</v>
      </c>
      <c r="S26" s="63"/>
      <c r="T26" s="26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15">
        <f t="shared" si="2"/>
        <v>5</v>
      </c>
      <c r="AI26"/>
      <c r="AR26" s="38"/>
    </row>
    <row r="27" spans="1:35" s="3" customFormat="1" ht="15.75">
      <c r="A27" s="51" t="s">
        <v>148</v>
      </c>
      <c r="B27" s="52" t="s">
        <v>192</v>
      </c>
      <c r="C27" s="53" t="s">
        <v>45</v>
      </c>
      <c r="D27" s="53" t="s">
        <v>2</v>
      </c>
      <c r="E27" s="54"/>
      <c r="F27" s="54"/>
      <c r="G27" s="54"/>
      <c r="H27" s="54">
        <v>1</v>
      </c>
      <c r="I27" s="54"/>
      <c r="J27" s="54"/>
      <c r="K27" s="54"/>
      <c r="L27" s="54"/>
      <c r="M27" s="54">
        <v>1</v>
      </c>
      <c r="N27" s="54"/>
      <c r="O27" s="54"/>
      <c r="P27" s="55"/>
      <c r="Q27" s="56"/>
      <c r="R27" s="57" t="s">
        <v>8</v>
      </c>
      <c r="S27" s="63"/>
      <c r="T27" s="26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15">
        <f t="shared" si="2"/>
        <v>2</v>
      </c>
      <c r="AI27"/>
    </row>
    <row r="28" spans="1:34" s="3" customFormat="1" ht="15.75">
      <c r="A28" s="51" t="s">
        <v>148</v>
      </c>
      <c r="B28" s="52" t="s">
        <v>193</v>
      </c>
      <c r="C28" s="53" t="s">
        <v>45</v>
      </c>
      <c r="D28" s="53" t="s">
        <v>2</v>
      </c>
      <c r="E28" s="54"/>
      <c r="F28" s="54"/>
      <c r="G28" s="54"/>
      <c r="H28" s="54">
        <v>1</v>
      </c>
      <c r="I28" s="54"/>
      <c r="J28" s="54"/>
      <c r="K28" s="54"/>
      <c r="L28" s="54"/>
      <c r="M28" s="54">
        <v>1</v>
      </c>
      <c r="N28" s="54"/>
      <c r="O28" s="54"/>
      <c r="P28" s="55"/>
      <c r="Q28" s="56"/>
      <c r="R28" s="57" t="s">
        <v>8</v>
      </c>
      <c r="S28" s="63"/>
      <c r="T28" s="26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15">
        <f t="shared" si="2"/>
        <v>2</v>
      </c>
    </row>
    <row r="29" spans="1:44" s="3" customFormat="1" ht="15.75">
      <c r="A29" s="51" t="s">
        <v>148</v>
      </c>
      <c r="B29" s="52" t="s">
        <v>194</v>
      </c>
      <c r="C29" s="53" t="s">
        <v>45</v>
      </c>
      <c r="D29" s="53" t="s">
        <v>2</v>
      </c>
      <c r="E29" s="54"/>
      <c r="F29" s="54">
        <v>1</v>
      </c>
      <c r="G29" s="54"/>
      <c r="H29" s="54">
        <v>1</v>
      </c>
      <c r="I29" s="54"/>
      <c r="J29" s="54"/>
      <c r="K29" s="54"/>
      <c r="L29" s="54">
        <v>1</v>
      </c>
      <c r="M29" s="54">
        <v>1</v>
      </c>
      <c r="N29" s="54">
        <v>1</v>
      </c>
      <c r="O29" s="54"/>
      <c r="P29" s="55">
        <v>1</v>
      </c>
      <c r="Q29" s="56"/>
      <c r="R29" s="57" t="s">
        <v>8</v>
      </c>
      <c r="S29" s="63"/>
      <c r="T29" s="26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>
        <v>1</v>
      </c>
      <c r="AF29" s="54"/>
      <c r="AG29" s="54"/>
      <c r="AH29" s="15">
        <f t="shared" si="2"/>
        <v>7</v>
      </c>
      <c r="AR29" s="38"/>
    </row>
    <row r="30" spans="1:44" s="3" customFormat="1" ht="15.75">
      <c r="A30" s="51" t="s">
        <v>148</v>
      </c>
      <c r="B30" s="52" t="s">
        <v>195</v>
      </c>
      <c r="C30" s="53" t="s">
        <v>45</v>
      </c>
      <c r="D30" s="53" t="s">
        <v>2</v>
      </c>
      <c r="E30" s="54"/>
      <c r="F30" s="54"/>
      <c r="G30" s="54">
        <v>1</v>
      </c>
      <c r="H30" s="54">
        <v>1</v>
      </c>
      <c r="I30" s="54">
        <v>1</v>
      </c>
      <c r="J30" s="54"/>
      <c r="K30" s="54"/>
      <c r="L30" s="54"/>
      <c r="M30" s="54">
        <v>1</v>
      </c>
      <c r="N30" s="54">
        <v>1</v>
      </c>
      <c r="O30" s="54"/>
      <c r="P30" s="55"/>
      <c r="Q30" s="114">
        <v>1</v>
      </c>
      <c r="R30" s="57" t="s">
        <v>8</v>
      </c>
      <c r="S30" s="63"/>
      <c r="T30" s="26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15">
        <f t="shared" si="2"/>
        <v>6</v>
      </c>
      <c r="AI30"/>
      <c r="AR30" s="38" t="s">
        <v>1</v>
      </c>
    </row>
    <row r="31" spans="1:44" s="3" customFormat="1" ht="15.75">
      <c r="A31" s="51" t="s">
        <v>148</v>
      </c>
      <c r="B31" s="52" t="s">
        <v>196</v>
      </c>
      <c r="C31" s="53" t="s">
        <v>45</v>
      </c>
      <c r="D31" s="53" t="s">
        <v>2</v>
      </c>
      <c r="E31" s="54"/>
      <c r="F31" s="54">
        <v>1</v>
      </c>
      <c r="G31" s="54"/>
      <c r="H31" s="54">
        <v>1</v>
      </c>
      <c r="I31" s="54"/>
      <c r="J31" s="54"/>
      <c r="K31" s="54"/>
      <c r="L31" s="54"/>
      <c r="M31" s="54">
        <v>1</v>
      </c>
      <c r="N31" s="54">
        <v>1</v>
      </c>
      <c r="O31" s="54"/>
      <c r="P31" s="55"/>
      <c r="Q31" s="56"/>
      <c r="R31" s="57" t="s">
        <v>8</v>
      </c>
      <c r="S31" s="63"/>
      <c r="T31" s="26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15">
        <f t="shared" si="2"/>
        <v>4</v>
      </c>
      <c r="AR31" s="38" t="s">
        <v>2</v>
      </c>
    </row>
    <row r="32" spans="1:44" s="3" customFormat="1" ht="15.75">
      <c r="A32" s="51" t="s">
        <v>148</v>
      </c>
      <c r="B32" s="52" t="s">
        <v>197</v>
      </c>
      <c r="C32" s="53" t="s">
        <v>45</v>
      </c>
      <c r="D32" s="53" t="s">
        <v>2</v>
      </c>
      <c r="E32" s="54"/>
      <c r="F32" s="54"/>
      <c r="G32" s="54">
        <v>1</v>
      </c>
      <c r="H32" s="54">
        <v>1</v>
      </c>
      <c r="I32" s="54">
        <v>1</v>
      </c>
      <c r="J32" s="54"/>
      <c r="K32" s="54"/>
      <c r="L32" s="54"/>
      <c r="M32" s="54">
        <v>1</v>
      </c>
      <c r="N32" s="54">
        <v>1</v>
      </c>
      <c r="O32" s="54"/>
      <c r="P32" s="55"/>
      <c r="Q32" s="56"/>
      <c r="R32" s="57" t="s">
        <v>4</v>
      </c>
      <c r="S32" s="63"/>
      <c r="T32" s="26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15">
        <f t="shared" si="2"/>
        <v>5</v>
      </c>
      <c r="AI32"/>
      <c r="AR32" s="38" t="s">
        <v>25</v>
      </c>
    </row>
    <row r="33" spans="1:44" s="3" customFormat="1" ht="15.75">
      <c r="A33" s="51" t="s">
        <v>148</v>
      </c>
      <c r="B33" s="52" t="s">
        <v>198</v>
      </c>
      <c r="C33" s="53" t="s">
        <v>45</v>
      </c>
      <c r="D33" s="53" t="s">
        <v>2</v>
      </c>
      <c r="E33" s="54"/>
      <c r="F33" s="54">
        <v>1</v>
      </c>
      <c r="G33" s="54"/>
      <c r="H33" s="54">
        <v>1</v>
      </c>
      <c r="I33" s="54"/>
      <c r="J33" s="54"/>
      <c r="K33" s="54"/>
      <c r="L33" s="54">
        <v>1</v>
      </c>
      <c r="M33" s="54">
        <v>1</v>
      </c>
      <c r="N33" s="54">
        <v>1</v>
      </c>
      <c r="O33" s="54"/>
      <c r="P33" s="55"/>
      <c r="Q33" s="56"/>
      <c r="R33" s="57" t="s">
        <v>8</v>
      </c>
      <c r="S33" s="63"/>
      <c r="T33" s="26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15">
        <f t="shared" si="2"/>
        <v>5</v>
      </c>
      <c r="AR33" s="38" t="s">
        <v>9</v>
      </c>
    </row>
    <row r="34" spans="1:44" s="3" customFormat="1" ht="15.75">
      <c r="A34" s="51" t="s">
        <v>148</v>
      </c>
      <c r="B34" s="52" t="s">
        <v>199</v>
      </c>
      <c r="C34" s="53" t="s">
        <v>45</v>
      </c>
      <c r="D34" s="53" t="s">
        <v>2</v>
      </c>
      <c r="E34" s="54"/>
      <c r="F34" s="54"/>
      <c r="G34" s="54">
        <v>1</v>
      </c>
      <c r="H34" s="54">
        <v>1</v>
      </c>
      <c r="I34" s="54"/>
      <c r="J34" s="54"/>
      <c r="K34" s="54"/>
      <c r="L34" s="54"/>
      <c r="M34" s="54">
        <v>1</v>
      </c>
      <c r="N34" s="54">
        <v>1</v>
      </c>
      <c r="O34" s="54"/>
      <c r="P34" s="55"/>
      <c r="Q34" s="56"/>
      <c r="R34" s="57" t="s">
        <v>8</v>
      </c>
      <c r="S34" s="63"/>
      <c r="T34" s="26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15">
        <f t="shared" si="2"/>
        <v>4</v>
      </c>
      <c r="AI34"/>
      <c r="AR34" s="103" t="s">
        <v>90</v>
      </c>
    </row>
    <row r="35" spans="1:44" s="3" customFormat="1" ht="15.75">
      <c r="A35" s="51" t="s">
        <v>148</v>
      </c>
      <c r="B35" s="52" t="s">
        <v>219</v>
      </c>
      <c r="C35" s="53" t="s">
        <v>45</v>
      </c>
      <c r="D35" s="53" t="s">
        <v>91</v>
      </c>
      <c r="E35" s="54"/>
      <c r="F35" s="54"/>
      <c r="G35" s="54"/>
      <c r="H35" s="54">
        <v>1</v>
      </c>
      <c r="I35" s="54"/>
      <c r="J35" s="54"/>
      <c r="K35" s="54"/>
      <c r="L35" s="54"/>
      <c r="M35" s="54">
        <v>1</v>
      </c>
      <c r="N35" s="54"/>
      <c r="O35" s="54"/>
      <c r="P35" s="55"/>
      <c r="Q35" s="56"/>
      <c r="R35" s="57" t="s">
        <v>8</v>
      </c>
      <c r="S35" s="63"/>
      <c r="T35" s="26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15">
        <f t="shared" si="2"/>
        <v>2</v>
      </c>
      <c r="AR35" s="103" t="s">
        <v>91</v>
      </c>
    </row>
    <row r="36" spans="1:44" s="3" customFormat="1" ht="15.75">
      <c r="A36" s="51"/>
      <c r="B36" s="52"/>
      <c r="C36" s="53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56"/>
      <c r="R36" s="57"/>
      <c r="S36" s="63"/>
      <c r="T36" s="26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15">
        <f t="shared" si="2"/>
        <v>0</v>
      </c>
      <c r="AI36"/>
      <c r="AR36" s="103" t="s">
        <v>92</v>
      </c>
    </row>
    <row r="37" spans="1:44" s="3" customFormat="1" ht="15.75">
      <c r="A37" s="51"/>
      <c r="B37" s="52"/>
      <c r="C37" s="53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5"/>
      <c r="Q37" s="56"/>
      <c r="R37" s="57"/>
      <c r="S37" s="63"/>
      <c r="T37" s="26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15">
        <f t="shared" si="2"/>
        <v>0</v>
      </c>
      <c r="AR37" s="103" t="s">
        <v>93</v>
      </c>
    </row>
    <row r="38" spans="1:44" s="3" customFormat="1" ht="15.75">
      <c r="A38" s="51"/>
      <c r="B38" s="52"/>
      <c r="C38" s="53"/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5"/>
      <c r="Q38" s="56"/>
      <c r="R38" s="57"/>
      <c r="S38" s="63"/>
      <c r="T38" s="26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15">
        <f t="shared" si="2"/>
        <v>0</v>
      </c>
      <c r="AI38"/>
      <c r="AR38" s="103" t="s">
        <v>94</v>
      </c>
    </row>
    <row r="39" spans="1:44" s="3" customFormat="1" ht="15.75">
      <c r="A39" s="51"/>
      <c r="B39" s="52"/>
      <c r="C39" s="53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5"/>
      <c r="Q39" s="56"/>
      <c r="R39" s="57"/>
      <c r="S39" s="63"/>
      <c r="T39" s="26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15">
        <f t="shared" si="2"/>
        <v>0</v>
      </c>
      <c r="AI39"/>
      <c r="AR39" s="103" t="s">
        <v>95</v>
      </c>
    </row>
    <row r="40" spans="1:34" s="3" customFormat="1" ht="15.75">
      <c r="A40" s="51"/>
      <c r="B40" s="52"/>
      <c r="C40" s="53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5"/>
      <c r="Q40" s="56"/>
      <c r="R40" s="57"/>
      <c r="S40" s="63"/>
      <c r="T40" s="26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15">
        <f t="shared" si="2"/>
        <v>0</v>
      </c>
    </row>
    <row r="41" spans="1:34" s="3" customFormat="1" ht="15.75">
      <c r="A41" s="51"/>
      <c r="B41" s="52"/>
      <c r="C41" s="53"/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5"/>
      <c r="Q41" s="56"/>
      <c r="R41" s="57"/>
      <c r="S41" s="63"/>
      <c r="T41" s="26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15">
        <f t="shared" si="2"/>
        <v>0</v>
      </c>
    </row>
    <row r="42" spans="1:34" ht="15.75">
      <c r="A42" s="51"/>
      <c r="B42" s="52"/>
      <c r="C42" s="53"/>
      <c r="D42" s="53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  <c r="Q42" s="56"/>
      <c r="R42" s="57"/>
      <c r="S42" s="63"/>
      <c r="T42" s="26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15">
        <f t="shared" si="2"/>
        <v>0</v>
      </c>
    </row>
    <row r="43" spans="1:34" ht="15.75">
      <c r="A43" s="51"/>
      <c r="B43" s="52"/>
      <c r="C43" s="53"/>
      <c r="D43" s="53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5"/>
      <c r="Q43" s="56"/>
      <c r="R43" s="57"/>
      <c r="S43" s="63"/>
      <c r="T43" s="26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15">
        <f t="shared" si="2"/>
        <v>0</v>
      </c>
    </row>
    <row r="44" spans="1:34" ht="15.75">
      <c r="A44" s="51"/>
      <c r="B44" s="52"/>
      <c r="C44" s="53"/>
      <c r="D44" s="53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56"/>
      <c r="R44" s="57"/>
      <c r="S44" s="63"/>
      <c r="T44" s="26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15">
        <f t="shared" si="2"/>
        <v>0</v>
      </c>
    </row>
    <row r="45" spans="1:34" ht="15.75">
      <c r="A45" s="51"/>
      <c r="B45" s="52"/>
      <c r="C45" s="53"/>
      <c r="D45" s="53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5"/>
      <c r="Q45" s="56"/>
      <c r="R45" s="57"/>
      <c r="S45" s="63"/>
      <c r="T45" s="26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15">
        <f t="shared" si="2"/>
        <v>0</v>
      </c>
    </row>
    <row r="46" spans="1:34" ht="15.75">
      <c r="A46" s="51"/>
      <c r="B46" s="52"/>
      <c r="C46" s="53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  <c r="Q46" s="56"/>
      <c r="R46" s="57"/>
      <c r="S46" s="63"/>
      <c r="T46" s="26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15">
        <f t="shared" si="2"/>
        <v>0</v>
      </c>
    </row>
    <row r="47" spans="1:34" ht="15.75">
      <c r="A47" s="51"/>
      <c r="B47" s="52"/>
      <c r="C47" s="53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5"/>
      <c r="Q47" s="56"/>
      <c r="R47" s="57"/>
      <c r="S47" s="63"/>
      <c r="T47" s="26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15">
        <f t="shared" si="2"/>
        <v>0</v>
      </c>
    </row>
    <row r="48" spans="1:34" ht="15.75">
      <c r="A48" s="51"/>
      <c r="B48" s="52"/>
      <c r="C48" s="53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5"/>
      <c r="Q48" s="56"/>
      <c r="R48" s="57"/>
      <c r="S48" s="63"/>
      <c r="T48" s="26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15">
        <f t="shared" si="2"/>
        <v>0</v>
      </c>
    </row>
    <row r="49" spans="1:34" ht="15.75">
      <c r="A49" s="51"/>
      <c r="B49" s="52"/>
      <c r="C49" s="53"/>
      <c r="D49" s="53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  <c r="Q49" s="56"/>
      <c r="R49" s="57"/>
      <c r="S49" s="63"/>
      <c r="T49" s="26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15">
        <f t="shared" si="2"/>
        <v>0</v>
      </c>
    </row>
    <row r="50" spans="1:34" ht="15.75">
      <c r="A50" s="51"/>
      <c r="B50" s="52"/>
      <c r="C50" s="53"/>
      <c r="D50" s="53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5"/>
      <c r="Q50" s="56"/>
      <c r="R50" s="57"/>
      <c r="S50" s="63"/>
      <c r="T50" s="26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15">
        <f t="shared" si="2"/>
        <v>0</v>
      </c>
    </row>
    <row r="51" spans="1:34" ht="15.75">
      <c r="A51" s="51"/>
      <c r="B51" s="52"/>
      <c r="C51" s="53"/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5"/>
      <c r="Q51" s="56"/>
      <c r="R51" s="57"/>
      <c r="S51" s="63"/>
      <c r="T51" s="26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15">
        <f t="shared" si="2"/>
        <v>0</v>
      </c>
    </row>
    <row r="52" spans="1:34" ht="15.75">
      <c r="A52" s="51"/>
      <c r="B52" s="52"/>
      <c r="C52" s="53"/>
      <c r="D52" s="53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5"/>
      <c r="Q52" s="56"/>
      <c r="R52" s="57"/>
      <c r="S52" s="63"/>
      <c r="T52" s="26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15">
        <f t="shared" si="2"/>
        <v>0</v>
      </c>
    </row>
    <row r="53" spans="1:34" ht="15.75">
      <c r="A53" s="51"/>
      <c r="B53" s="52"/>
      <c r="C53" s="53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6"/>
      <c r="R53" s="57"/>
      <c r="S53" s="63"/>
      <c r="T53" s="26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15">
        <f t="shared" si="2"/>
        <v>0</v>
      </c>
    </row>
    <row r="54" spans="1:34" ht="15.75">
      <c r="A54" s="51"/>
      <c r="B54" s="52"/>
      <c r="C54" s="53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  <c r="Q54" s="56"/>
      <c r="R54" s="57"/>
      <c r="S54" s="63"/>
      <c r="T54" s="26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15">
        <f t="shared" si="2"/>
        <v>0</v>
      </c>
    </row>
    <row r="55" spans="1:34" ht="15.75">
      <c r="A55" s="51"/>
      <c r="B55" s="52"/>
      <c r="C55" s="53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5"/>
      <c r="Q55" s="56"/>
      <c r="R55" s="57"/>
      <c r="S55" s="63"/>
      <c r="T55" s="26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15">
        <f t="shared" si="2"/>
        <v>0</v>
      </c>
    </row>
    <row r="56" spans="1:34" ht="15.75">
      <c r="A56" s="51"/>
      <c r="B56" s="52"/>
      <c r="C56" s="53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5"/>
      <c r="Q56" s="56"/>
      <c r="R56" s="57"/>
      <c r="S56" s="63"/>
      <c r="T56" s="26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15">
        <f t="shared" si="2"/>
        <v>0</v>
      </c>
    </row>
    <row r="57" spans="1:34" ht="15.75">
      <c r="A57" s="51"/>
      <c r="B57" s="52"/>
      <c r="C57" s="53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5"/>
      <c r="Q57" s="56"/>
      <c r="R57" s="57"/>
      <c r="S57" s="63"/>
      <c r="T57" s="26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15">
        <f t="shared" si="2"/>
        <v>0</v>
      </c>
    </row>
    <row r="58" spans="1:34" ht="15.75">
      <c r="A58" s="51"/>
      <c r="B58" s="52"/>
      <c r="C58" s="53"/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5"/>
      <c r="Q58" s="56"/>
      <c r="R58" s="57"/>
      <c r="S58" s="63"/>
      <c r="T58" s="26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15">
        <f t="shared" si="2"/>
        <v>0</v>
      </c>
    </row>
    <row r="59" spans="1:34" ht="15.75">
      <c r="A59" s="51"/>
      <c r="B59" s="52"/>
      <c r="C59" s="53"/>
      <c r="D59" s="53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  <c r="Q59" s="56"/>
      <c r="R59" s="57"/>
      <c r="S59" s="63"/>
      <c r="T59" s="26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15">
        <f t="shared" si="2"/>
        <v>0</v>
      </c>
    </row>
    <row r="60" spans="1:34" ht="15.75">
      <c r="A60" s="51"/>
      <c r="B60" s="52"/>
      <c r="C60" s="53"/>
      <c r="D60" s="53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5"/>
      <c r="Q60" s="56"/>
      <c r="R60" s="57"/>
      <c r="S60" s="63"/>
      <c r="T60" s="26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15">
        <f t="shared" si="2"/>
        <v>0</v>
      </c>
    </row>
    <row r="61" spans="1:34" ht="15.75">
      <c r="A61" s="51"/>
      <c r="B61" s="52"/>
      <c r="C61" s="53"/>
      <c r="D61" s="53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5"/>
      <c r="Q61" s="56"/>
      <c r="R61" s="57"/>
      <c r="S61" s="63"/>
      <c r="T61" s="26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15">
        <f t="shared" si="2"/>
        <v>0</v>
      </c>
    </row>
    <row r="62" spans="1:34" ht="15.75">
      <c r="A62" s="51"/>
      <c r="B62" s="52"/>
      <c r="C62" s="53"/>
      <c r="D62" s="53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5"/>
      <c r="Q62" s="56"/>
      <c r="R62" s="57"/>
      <c r="S62" s="63"/>
      <c r="T62" s="26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15">
        <f t="shared" si="2"/>
        <v>0</v>
      </c>
    </row>
    <row r="63" spans="1:34" ht="15.75">
      <c r="A63" s="51"/>
      <c r="B63" s="52"/>
      <c r="C63" s="53"/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5"/>
      <c r="Q63" s="56"/>
      <c r="R63" s="57"/>
      <c r="S63" s="63"/>
      <c r="T63" s="26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15">
        <f t="shared" si="2"/>
        <v>0</v>
      </c>
    </row>
    <row r="64" spans="1:34" ht="15.75">
      <c r="A64" s="51"/>
      <c r="B64" s="52"/>
      <c r="C64" s="53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  <c r="Q64" s="56"/>
      <c r="R64" s="57"/>
      <c r="S64" s="63"/>
      <c r="T64" s="26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15">
        <f t="shared" si="2"/>
        <v>0</v>
      </c>
    </row>
    <row r="65" spans="1:34" ht="15.75">
      <c r="A65" s="51"/>
      <c r="B65" s="52"/>
      <c r="C65" s="53"/>
      <c r="D65" s="53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5"/>
      <c r="Q65" s="56"/>
      <c r="R65" s="57"/>
      <c r="S65" s="63"/>
      <c r="T65" s="26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15">
        <f t="shared" si="2"/>
        <v>0</v>
      </c>
    </row>
    <row r="66" spans="1:34" ht="15.75">
      <c r="A66" s="51"/>
      <c r="B66" s="52"/>
      <c r="C66" s="53"/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5"/>
      <c r="Q66" s="56"/>
      <c r="R66" s="57"/>
      <c r="S66" s="63"/>
      <c r="T66" s="26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15">
        <f t="shared" si="2"/>
        <v>0</v>
      </c>
    </row>
    <row r="67" spans="1:34" ht="15.75">
      <c r="A67" s="51"/>
      <c r="B67" s="52"/>
      <c r="C67" s="53"/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5"/>
      <c r="Q67" s="56"/>
      <c r="R67" s="57"/>
      <c r="S67" s="63"/>
      <c r="T67" s="26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15">
        <f t="shared" si="2"/>
        <v>0</v>
      </c>
    </row>
    <row r="68" spans="1:34" ht="15.75">
      <c r="A68" s="51"/>
      <c r="B68" s="52"/>
      <c r="C68" s="53"/>
      <c r="D68" s="53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5"/>
      <c r="Q68" s="56"/>
      <c r="R68" s="57"/>
      <c r="S68" s="63"/>
      <c r="T68" s="26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15">
        <f t="shared" si="2"/>
        <v>0</v>
      </c>
    </row>
    <row r="69" spans="1:34" ht="15.75">
      <c r="A69" s="51"/>
      <c r="B69" s="52"/>
      <c r="C69" s="53"/>
      <c r="D69" s="53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5"/>
      <c r="Q69" s="56"/>
      <c r="R69" s="57"/>
      <c r="S69" s="63"/>
      <c r="T69" s="26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15">
        <f t="shared" si="2"/>
        <v>0</v>
      </c>
    </row>
    <row r="70" spans="1:34" ht="15.75">
      <c r="A70" s="51"/>
      <c r="B70" s="52"/>
      <c r="C70" s="53"/>
      <c r="D70" s="53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5"/>
      <c r="Q70" s="56"/>
      <c r="R70" s="57"/>
      <c r="S70" s="63"/>
      <c r="T70" s="26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15">
        <f t="shared" si="2"/>
        <v>0</v>
      </c>
    </row>
    <row r="71" spans="1:34" ht="15.75">
      <c r="A71" s="51"/>
      <c r="B71" s="52"/>
      <c r="C71" s="53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5"/>
      <c r="Q71" s="56"/>
      <c r="R71" s="57"/>
      <c r="S71" s="63"/>
      <c r="T71" s="26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15">
        <f aca="true" t="shared" si="5" ref="AH71:AH100">SUM(E71:AG71)</f>
        <v>0</v>
      </c>
    </row>
    <row r="72" spans="1:34" ht="15.75">
      <c r="A72" s="51"/>
      <c r="B72" s="52"/>
      <c r="C72" s="53"/>
      <c r="D72" s="53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5"/>
      <c r="Q72" s="56"/>
      <c r="R72" s="57"/>
      <c r="S72" s="63"/>
      <c r="T72" s="26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15">
        <f t="shared" si="5"/>
        <v>0</v>
      </c>
    </row>
    <row r="73" spans="1:34" ht="15.75">
      <c r="A73" s="51"/>
      <c r="B73" s="52"/>
      <c r="C73" s="53"/>
      <c r="D73" s="53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5"/>
      <c r="Q73" s="56"/>
      <c r="R73" s="57"/>
      <c r="S73" s="63"/>
      <c r="T73" s="26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15">
        <f t="shared" si="5"/>
        <v>0</v>
      </c>
    </row>
    <row r="74" spans="1:34" ht="15.75">
      <c r="A74" s="51"/>
      <c r="B74" s="52"/>
      <c r="C74" s="53"/>
      <c r="D74" s="53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5"/>
      <c r="Q74" s="56"/>
      <c r="R74" s="57"/>
      <c r="S74" s="63"/>
      <c r="T74" s="26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15">
        <f t="shared" si="5"/>
        <v>0</v>
      </c>
    </row>
    <row r="75" spans="1:34" ht="15.75">
      <c r="A75" s="51"/>
      <c r="B75" s="52"/>
      <c r="C75" s="53"/>
      <c r="D75" s="53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5"/>
      <c r="Q75" s="56"/>
      <c r="R75" s="57"/>
      <c r="S75" s="63"/>
      <c r="T75" s="26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15">
        <f t="shared" si="5"/>
        <v>0</v>
      </c>
    </row>
    <row r="76" spans="1:34" ht="15.75">
      <c r="A76" s="51"/>
      <c r="B76" s="52"/>
      <c r="C76" s="53"/>
      <c r="D76" s="53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5"/>
      <c r="Q76" s="56"/>
      <c r="R76" s="57"/>
      <c r="S76" s="63"/>
      <c r="T76" s="26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15">
        <f t="shared" si="5"/>
        <v>0</v>
      </c>
    </row>
    <row r="77" spans="1:34" ht="15.75">
      <c r="A77" s="51"/>
      <c r="B77" s="52"/>
      <c r="C77" s="53"/>
      <c r="D77" s="53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5"/>
      <c r="Q77" s="56"/>
      <c r="R77" s="57"/>
      <c r="S77" s="63"/>
      <c r="T77" s="26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15">
        <f t="shared" si="5"/>
        <v>0</v>
      </c>
    </row>
    <row r="78" spans="1:34" ht="15.75">
      <c r="A78" s="51"/>
      <c r="B78" s="52"/>
      <c r="C78" s="53"/>
      <c r="D78" s="53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5"/>
      <c r="Q78" s="56"/>
      <c r="R78" s="57"/>
      <c r="S78" s="63"/>
      <c r="T78" s="26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15">
        <f t="shared" si="5"/>
        <v>0</v>
      </c>
    </row>
    <row r="79" spans="1:34" ht="15.75">
      <c r="A79" s="51"/>
      <c r="B79" s="52"/>
      <c r="C79" s="53"/>
      <c r="D79" s="53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5"/>
      <c r="Q79" s="56"/>
      <c r="R79" s="57"/>
      <c r="S79" s="63"/>
      <c r="T79" s="26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15">
        <f t="shared" si="5"/>
        <v>0</v>
      </c>
    </row>
    <row r="80" spans="1:34" ht="15.75">
      <c r="A80" s="51"/>
      <c r="B80" s="52"/>
      <c r="C80" s="53"/>
      <c r="D80" s="53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5"/>
      <c r="Q80" s="56"/>
      <c r="R80" s="57"/>
      <c r="S80" s="63"/>
      <c r="T80" s="26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15">
        <f t="shared" si="5"/>
        <v>0</v>
      </c>
    </row>
    <row r="81" spans="1:34" ht="15.75">
      <c r="A81" s="51"/>
      <c r="B81" s="52"/>
      <c r="C81" s="53"/>
      <c r="D81" s="53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5"/>
      <c r="Q81" s="56"/>
      <c r="R81" s="57"/>
      <c r="S81" s="63"/>
      <c r="T81" s="26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15">
        <f t="shared" si="5"/>
        <v>0</v>
      </c>
    </row>
    <row r="82" spans="1:34" ht="15.75">
      <c r="A82" s="51"/>
      <c r="B82" s="52"/>
      <c r="C82" s="53"/>
      <c r="D82" s="53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5"/>
      <c r="Q82" s="56"/>
      <c r="R82" s="57"/>
      <c r="S82" s="63"/>
      <c r="T82" s="26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15">
        <f t="shared" si="5"/>
        <v>0</v>
      </c>
    </row>
    <row r="83" spans="1:34" ht="15.75">
      <c r="A83" s="51"/>
      <c r="B83" s="52"/>
      <c r="C83" s="53"/>
      <c r="D83" s="53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  <c r="Q83" s="56"/>
      <c r="R83" s="57"/>
      <c r="S83" s="63"/>
      <c r="T83" s="26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15">
        <f t="shared" si="5"/>
        <v>0</v>
      </c>
    </row>
    <row r="84" spans="1:34" ht="15.75">
      <c r="A84" s="51"/>
      <c r="B84" s="52"/>
      <c r="C84" s="53"/>
      <c r="D84" s="53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5"/>
      <c r="Q84" s="56"/>
      <c r="R84" s="57"/>
      <c r="S84" s="63"/>
      <c r="T84" s="26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15">
        <f t="shared" si="5"/>
        <v>0</v>
      </c>
    </row>
    <row r="85" spans="1:34" ht="15.75">
      <c r="A85" s="51"/>
      <c r="B85" s="52"/>
      <c r="C85" s="53"/>
      <c r="D85" s="53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5"/>
      <c r="Q85" s="56"/>
      <c r="R85" s="57"/>
      <c r="S85" s="63"/>
      <c r="T85" s="26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15">
        <f t="shared" si="5"/>
        <v>0</v>
      </c>
    </row>
    <row r="86" spans="1:34" ht="15.75">
      <c r="A86" s="51"/>
      <c r="B86" s="52"/>
      <c r="C86" s="53"/>
      <c r="D86" s="53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5"/>
      <c r="Q86" s="56"/>
      <c r="R86" s="57"/>
      <c r="S86" s="63"/>
      <c r="T86" s="26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15">
        <f t="shared" si="5"/>
        <v>0</v>
      </c>
    </row>
    <row r="87" spans="1:34" ht="15.75">
      <c r="A87" s="51"/>
      <c r="B87" s="52"/>
      <c r="C87" s="53"/>
      <c r="D87" s="53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5"/>
      <c r="Q87" s="56"/>
      <c r="R87" s="57"/>
      <c r="S87" s="63"/>
      <c r="T87" s="26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15">
        <f t="shared" si="5"/>
        <v>0</v>
      </c>
    </row>
    <row r="88" spans="1:34" ht="15.75">
      <c r="A88" s="51"/>
      <c r="B88" s="52"/>
      <c r="C88" s="53"/>
      <c r="D88" s="53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  <c r="Q88" s="56"/>
      <c r="R88" s="57"/>
      <c r="S88" s="63"/>
      <c r="T88" s="26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15">
        <f t="shared" si="5"/>
        <v>0</v>
      </c>
    </row>
    <row r="89" spans="1:34" ht="15.75">
      <c r="A89" s="51"/>
      <c r="B89" s="52"/>
      <c r="C89" s="53"/>
      <c r="D89" s="53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5"/>
      <c r="Q89" s="56"/>
      <c r="R89" s="57"/>
      <c r="S89" s="63"/>
      <c r="T89" s="26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15">
        <f t="shared" si="5"/>
        <v>0</v>
      </c>
    </row>
    <row r="90" spans="1:34" ht="15.75">
      <c r="A90" s="51"/>
      <c r="B90" s="52"/>
      <c r="C90" s="53"/>
      <c r="D90" s="53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5"/>
      <c r="Q90" s="56"/>
      <c r="R90" s="57"/>
      <c r="S90" s="63"/>
      <c r="T90" s="26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15">
        <f t="shared" si="5"/>
        <v>0</v>
      </c>
    </row>
    <row r="91" spans="1:34" ht="15.75">
      <c r="A91" s="51"/>
      <c r="B91" s="52"/>
      <c r="C91" s="53"/>
      <c r="D91" s="53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5"/>
      <c r="Q91" s="56"/>
      <c r="R91" s="57"/>
      <c r="S91" s="63"/>
      <c r="T91" s="26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15">
        <f t="shared" si="5"/>
        <v>0</v>
      </c>
    </row>
    <row r="92" spans="1:34" ht="15.75">
      <c r="A92" s="51"/>
      <c r="B92" s="52"/>
      <c r="C92" s="53"/>
      <c r="D92" s="53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5"/>
      <c r="Q92" s="56"/>
      <c r="R92" s="57"/>
      <c r="S92" s="63"/>
      <c r="T92" s="26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15">
        <f t="shared" si="5"/>
        <v>0</v>
      </c>
    </row>
    <row r="93" spans="1:34" ht="15.75">
      <c r="A93" s="51"/>
      <c r="B93" s="52"/>
      <c r="C93" s="53"/>
      <c r="D93" s="53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7"/>
      <c r="S93" s="63">
        <f aca="true" t="shared" si="6" ref="S93:S100">IF(OR(SUM(E93:G93)&gt;1,SUM(I93:L93)&gt;1,SUM(P93:Q93)&gt;1,SUM(N93:O93)&gt;1),1,"")</f>
      </c>
      <c r="T93" s="26">
        <f aca="true" t="shared" si="7" ref="T93:T100">IF(OR(SUM(U93:Z93)&gt;1,SUM(AA93:AE93)&gt;1),1,"")</f>
      </c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15">
        <f t="shared" si="5"/>
        <v>0</v>
      </c>
    </row>
    <row r="94" spans="1:34" ht="15.75">
      <c r="A94" s="51"/>
      <c r="B94" s="52"/>
      <c r="C94" s="53"/>
      <c r="D94" s="53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7"/>
      <c r="S94" s="63">
        <f t="shared" si="6"/>
      </c>
      <c r="T94" s="26">
        <f t="shared" si="7"/>
      </c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15">
        <f t="shared" si="5"/>
        <v>0</v>
      </c>
    </row>
    <row r="95" spans="1:34" ht="15.75">
      <c r="A95" s="51"/>
      <c r="B95" s="52"/>
      <c r="C95" s="53"/>
      <c r="D95" s="53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7"/>
      <c r="S95" s="63">
        <f t="shared" si="6"/>
      </c>
      <c r="T95" s="26">
        <f t="shared" si="7"/>
      </c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15">
        <f t="shared" si="5"/>
        <v>0</v>
      </c>
    </row>
    <row r="96" spans="1:34" ht="15.75">
      <c r="A96" s="51"/>
      <c r="B96" s="52"/>
      <c r="C96" s="53"/>
      <c r="D96" s="53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7"/>
      <c r="S96" s="63">
        <f t="shared" si="6"/>
      </c>
      <c r="T96" s="26">
        <f t="shared" si="7"/>
      </c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15">
        <f t="shared" si="5"/>
        <v>0</v>
      </c>
    </row>
    <row r="97" spans="1:34" ht="15.75">
      <c r="A97" s="51"/>
      <c r="B97" s="52"/>
      <c r="C97" s="53"/>
      <c r="D97" s="53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108"/>
      <c r="R97" s="57"/>
      <c r="S97" s="63">
        <f t="shared" si="6"/>
      </c>
      <c r="T97" s="26">
        <f t="shared" si="7"/>
      </c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15">
        <f t="shared" si="5"/>
        <v>0</v>
      </c>
    </row>
    <row r="98" spans="1:34" ht="15.75">
      <c r="A98" s="51"/>
      <c r="B98" s="52"/>
      <c r="C98" s="53"/>
      <c r="D98" s="53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  <c r="Q98" s="108"/>
      <c r="R98" s="57"/>
      <c r="S98" s="63">
        <f t="shared" si="6"/>
      </c>
      <c r="T98" s="26">
        <f t="shared" si="7"/>
      </c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15">
        <f t="shared" si="5"/>
        <v>0</v>
      </c>
    </row>
    <row r="99" spans="1:34" ht="15.75">
      <c r="A99" s="51"/>
      <c r="B99" s="52"/>
      <c r="C99" s="53"/>
      <c r="D99" s="53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108"/>
      <c r="R99" s="57"/>
      <c r="S99" s="63">
        <f t="shared" si="6"/>
      </c>
      <c r="T99" s="26">
        <f t="shared" si="7"/>
      </c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15">
        <f t="shared" si="5"/>
        <v>0</v>
      </c>
    </row>
    <row r="100" spans="1:34" ht="15.75">
      <c r="A100" s="51"/>
      <c r="B100" s="52"/>
      <c r="C100" s="53"/>
      <c r="D100" s="53"/>
      <c r="E100" s="58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7"/>
      <c r="S100" s="63">
        <f t="shared" si="6"/>
      </c>
      <c r="T100" s="26">
        <f t="shared" si="7"/>
      </c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15">
        <f t="shared" si="5"/>
        <v>0</v>
      </c>
    </row>
    <row r="101" spans="21:23" ht="15.75">
      <c r="U101"/>
      <c r="V101"/>
      <c r="W101"/>
    </row>
  </sheetData>
  <sheetProtection password="CE28" sheet="1" formatCells="0" formatColumns="0" formatRows="0" sort="0" autoFilter="0"/>
  <autoFilter ref="A4:AH101"/>
  <conditionalFormatting sqref="S5:T100">
    <cfRule type="cellIs" priority="7" dxfId="0" operator="equal" stopIfTrue="1">
      <formula>1</formula>
    </cfRule>
  </conditionalFormatting>
  <conditionalFormatting sqref="AH5:AH100">
    <cfRule type="cellIs" priority="3" dxfId="3" operator="equal" stopIfTrue="1">
      <formula>0</formula>
    </cfRule>
  </conditionalFormatting>
  <conditionalFormatting sqref="AL5">
    <cfRule type="cellIs" priority="17" dxfId="1" operator="notEqual" stopIfTrue="1">
      <formula>$AH$1</formula>
    </cfRule>
  </conditionalFormatting>
  <conditionalFormatting sqref="AN24">
    <cfRule type="cellIs" priority="25" dxfId="1" operator="notEqual" stopIfTrue="1">
      <formula>$AL$6</formula>
    </cfRule>
  </conditionalFormatting>
  <conditionalFormatting sqref="AO24">
    <cfRule type="cellIs" priority="26" dxfId="0" operator="notEqual" stopIfTrue="1">
      <formula>$AL$5</formula>
    </cfRule>
  </conditionalFormatting>
  <dataValidations count="5">
    <dataValidation type="whole" operator="equal" allowBlank="1" showInputMessage="1" showErrorMessage="1" error="Только  1  !!!" sqref="P5:Q100 E5:N100">
      <formula1>1</formula1>
    </dataValidation>
    <dataValidation type="whole" operator="equal" allowBlank="1" showInputMessage="1" showErrorMessage="1" error="Только  1 !!!" sqref="U5:Z100 AA13:AA100 AA5:AA9 AB5:AG100">
      <formula1>1</formula1>
    </dataValidation>
    <dataValidation type="list" allowBlank="1" showInputMessage="1" showErrorMessage="1" prompt="Выбрать из списка" error="Только из списка!" sqref="R5:R100">
      <formula1>$AR$4:$AR$8</formula1>
    </dataValidation>
    <dataValidation type="list" allowBlank="1" showInputMessage="1" showErrorMessage="1" prompt="Выбрать из списка" error="Только из списка!!!" sqref="D5:D100">
      <formula1>$AR$30:$AR$39</formula1>
    </dataValidation>
    <dataValidation type="list" allowBlank="1" showInputMessage="1" showErrorMessage="1" prompt="Выбрать из списка" error="Только из списка!!!" sqref="C5:C100">
      <formula1>$AR$10:$AR$25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E47"/>
  <sheetViews>
    <sheetView zoomScalePageLayoutView="0" workbookViewId="0" topLeftCell="A1">
      <selection activeCell="B1" sqref="B1"/>
    </sheetView>
  </sheetViews>
  <sheetFormatPr defaultColWidth="9.33203125" defaultRowHeight="12.75"/>
  <cols>
    <col min="1" max="1" width="8.16015625" style="0" customWidth="1"/>
    <col min="2" max="2" width="42.33203125" style="0" customWidth="1"/>
    <col min="3" max="3" width="23.66015625" style="0" customWidth="1"/>
    <col min="4" max="4" width="42.5" style="0" customWidth="1"/>
    <col min="5" max="5" width="38" style="0" customWidth="1"/>
  </cols>
  <sheetData>
    <row r="1" spans="2:3" ht="20.25" customHeight="1">
      <c r="B1" s="118" t="s">
        <v>81</v>
      </c>
      <c r="C1" s="35"/>
    </row>
    <row r="2" spans="1:5" ht="15.75">
      <c r="A2" s="18" t="s">
        <v>18</v>
      </c>
      <c r="B2" s="17" t="s">
        <v>15</v>
      </c>
      <c r="C2" s="18" t="s">
        <v>12</v>
      </c>
      <c r="D2" s="17" t="s">
        <v>16</v>
      </c>
      <c r="E2" s="17" t="s">
        <v>17</v>
      </c>
    </row>
    <row r="3" spans="1:5" ht="15.75">
      <c r="A3" s="25">
        <v>1</v>
      </c>
      <c r="B3" s="20"/>
      <c r="C3" s="23"/>
      <c r="D3" s="23"/>
      <c r="E3" s="24"/>
    </row>
    <row r="4" spans="1:4" ht="15.75">
      <c r="A4" s="25">
        <v>2</v>
      </c>
      <c r="B4" s="23"/>
      <c r="C4" s="23"/>
      <c r="D4" s="23"/>
    </row>
    <row r="5" spans="1:4" ht="15.75">
      <c r="A5" s="25">
        <v>3</v>
      </c>
      <c r="B5" s="23"/>
      <c r="C5" s="23"/>
      <c r="D5" s="23"/>
    </row>
    <row r="6" spans="1:4" ht="15.75">
      <c r="A6" s="25">
        <v>4</v>
      </c>
      <c r="B6" s="23"/>
      <c r="C6" s="23"/>
      <c r="D6" s="23"/>
    </row>
    <row r="7" spans="1:5" ht="25.5" customHeight="1">
      <c r="A7" s="18" t="s">
        <v>18</v>
      </c>
      <c r="B7" s="116" t="s">
        <v>218</v>
      </c>
      <c r="C7" s="18" t="s">
        <v>12</v>
      </c>
      <c r="D7" s="19" t="s">
        <v>13</v>
      </c>
      <c r="E7" s="19" t="s">
        <v>19</v>
      </c>
    </row>
    <row r="8" spans="1:5" ht="15" customHeight="1">
      <c r="A8" s="25">
        <v>1</v>
      </c>
      <c r="B8" s="20" t="s">
        <v>217</v>
      </c>
      <c r="C8" s="21" t="s">
        <v>45</v>
      </c>
      <c r="D8" s="22" t="s">
        <v>82</v>
      </c>
      <c r="E8" s="21" t="s">
        <v>14</v>
      </c>
    </row>
    <row r="9" spans="1:5" ht="15" customHeight="1">
      <c r="A9" s="25">
        <v>2</v>
      </c>
      <c r="B9" s="20" t="s">
        <v>208</v>
      </c>
      <c r="C9" s="21" t="s">
        <v>45</v>
      </c>
      <c r="D9" s="20" t="s">
        <v>28</v>
      </c>
      <c r="E9" s="21" t="s">
        <v>14</v>
      </c>
    </row>
    <row r="10" spans="1:5" ht="15.75">
      <c r="A10" s="25">
        <v>3</v>
      </c>
      <c r="B10" s="20"/>
      <c r="C10" s="21"/>
      <c r="D10" s="23"/>
      <c r="E10" s="21"/>
    </row>
    <row r="11" spans="1:5" ht="15.75">
      <c r="A11" s="25">
        <v>4</v>
      </c>
      <c r="B11" s="20"/>
      <c r="C11" s="21"/>
      <c r="D11" s="23"/>
      <c r="E11" s="21"/>
    </row>
    <row r="12" spans="1:5" ht="15.75">
      <c r="A12" s="25">
        <v>5</v>
      </c>
      <c r="B12" s="23"/>
      <c r="C12" s="21"/>
      <c r="D12" s="23"/>
      <c r="E12" s="21"/>
    </row>
    <row r="13" spans="1:5" ht="15.75">
      <c r="A13" s="25">
        <v>6</v>
      </c>
      <c r="B13" s="37"/>
      <c r="C13" s="21"/>
      <c r="D13" s="23"/>
      <c r="E13" s="21"/>
    </row>
    <row r="14" spans="1:5" ht="15.75">
      <c r="A14" s="25">
        <v>7</v>
      </c>
      <c r="B14" s="23"/>
      <c r="C14" s="21"/>
      <c r="D14" s="23"/>
      <c r="E14" s="21"/>
    </row>
    <row r="15" spans="1:5" ht="15.75">
      <c r="A15" s="25">
        <v>8</v>
      </c>
      <c r="B15" s="23"/>
      <c r="C15" s="21"/>
      <c r="D15" s="23"/>
      <c r="E15" s="21"/>
    </row>
    <row r="16" spans="1:5" ht="15.75">
      <c r="A16" s="25">
        <v>9</v>
      </c>
      <c r="B16" s="23"/>
      <c r="C16" s="21"/>
      <c r="D16" s="23"/>
      <c r="E16" s="21"/>
    </row>
    <row r="17" spans="1:5" ht="15.75">
      <c r="A17" s="25">
        <v>10</v>
      </c>
      <c r="B17" s="23"/>
      <c r="C17" s="23"/>
      <c r="D17" s="23"/>
      <c r="E17" s="21"/>
    </row>
    <row r="18" spans="1:5" ht="15.75">
      <c r="A18" s="25">
        <v>11</v>
      </c>
      <c r="B18" s="23"/>
      <c r="C18" s="23"/>
      <c r="D18" s="23"/>
      <c r="E18" s="21"/>
    </row>
    <row r="19" spans="1:5" ht="15.75">
      <c r="A19" s="25">
        <v>12</v>
      </c>
      <c r="E19" s="21"/>
    </row>
    <row r="20" spans="1:5" ht="15.75">
      <c r="A20" s="25">
        <v>13</v>
      </c>
      <c r="E20" s="21"/>
    </row>
    <row r="21" spans="1:5" ht="15.75">
      <c r="A21" s="25">
        <v>14</v>
      </c>
      <c r="E21" s="21"/>
    </row>
    <row r="22" spans="1:5" ht="15.75">
      <c r="A22" s="25">
        <v>15</v>
      </c>
      <c r="E22" s="21"/>
    </row>
    <row r="23" spans="1:5" ht="15.75">
      <c r="A23" s="25">
        <v>16</v>
      </c>
      <c r="E23" s="21"/>
    </row>
    <row r="24" spans="1:5" ht="15.75">
      <c r="A24" s="25">
        <v>17</v>
      </c>
      <c r="E24" s="21"/>
    </row>
    <row r="25" spans="1:5" ht="15.75">
      <c r="A25" s="25">
        <v>18</v>
      </c>
      <c r="E25" s="21"/>
    </row>
    <row r="26" spans="1:5" ht="15.75">
      <c r="A26" s="25">
        <v>19</v>
      </c>
      <c r="E26" s="21"/>
    </row>
    <row r="27" spans="1:5" ht="15.75">
      <c r="A27" s="25">
        <v>20</v>
      </c>
      <c r="E27" s="21"/>
    </row>
    <row r="28" spans="1:5" ht="15.75">
      <c r="A28" s="25">
        <v>21</v>
      </c>
      <c r="E28" s="21"/>
    </row>
    <row r="29" spans="1:5" ht="15.75">
      <c r="A29" s="25">
        <v>22</v>
      </c>
      <c r="E29" s="21"/>
    </row>
    <row r="30" spans="1:5" ht="15.75">
      <c r="A30" s="25">
        <v>23</v>
      </c>
      <c r="E30" s="21"/>
    </row>
    <row r="31" spans="1:5" ht="15.75">
      <c r="A31" s="25">
        <v>24</v>
      </c>
      <c r="E31" s="21"/>
    </row>
    <row r="32" spans="1:5" ht="15.75">
      <c r="A32" s="25">
        <v>25</v>
      </c>
      <c r="E32" s="21"/>
    </row>
    <row r="33" spans="1:5" ht="15.75">
      <c r="A33" s="25">
        <v>26</v>
      </c>
      <c r="E33" s="21"/>
    </row>
    <row r="34" spans="1:5" ht="15.75">
      <c r="A34" s="25">
        <v>27</v>
      </c>
      <c r="E34" s="21"/>
    </row>
    <row r="35" spans="1:5" ht="15.75">
      <c r="A35" s="25">
        <v>28</v>
      </c>
      <c r="E35" s="21"/>
    </row>
    <row r="36" spans="1:5" ht="15.75">
      <c r="A36" s="25">
        <v>29</v>
      </c>
      <c r="E36" s="21"/>
    </row>
    <row r="37" spans="1:5" ht="15.75">
      <c r="A37" s="25">
        <v>30</v>
      </c>
      <c r="E37" s="21"/>
    </row>
    <row r="38" spans="1:5" ht="15.75">
      <c r="A38" s="25">
        <v>31</v>
      </c>
      <c r="E38" s="21"/>
    </row>
    <row r="39" spans="1:5" ht="15.75">
      <c r="A39" s="25">
        <v>32</v>
      </c>
      <c r="E39" s="21"/>
    </row>
    <row r="40" spans="1:5" ht="15.75">
      <c r="A40" s="25">
        <v>33</v>
      </c>
      <c r="E40" s="21"/>
    </row>
    <row r="41" spans="1:5" ht="15.75">
      <c r="A41" s="25">
        <v>34</v>
      </c>
      <c r="E41" s="81"/>
    </row>
    <row r="42" spans="1:5" ht="15.75">
      <c r="A42" s="25">
        <v>35</v>
      </c>
      <c r="E42" s="81"/>
    </row>
    <row r="43" spans="1:5" ht="15.75">
      <c r="A43" s="25">
        <v>36</v>
      </c>
      <c r="E43" s="81"/>
    </row>
    <row r="44" spans="1:5" ht="15.75">
      <c r="A44" s="25">
        <v>37</v>
      </c>
      <c r="E44" s="81"/>
    </row>
    <row r="45" spans="1:5" ht="15.75">
      <c r="A45" s="25">
        <v>38</v>
      </c>
      <c r="E45" s="81"/>
    </row>
    <row r="46" spans="1:5" ht="15.75">
      <c r="A46" s="25">
        <v>39</v>
      </c>
      <c r="E46" s="81"/>
    </row>
    <row r="47" spans="1:5" ht="15.75">
      <c r="A47" s="25">
        <v>40</v>
      </c>
      <c r="E47" s="8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Патраков</dc:creator>
  <cp:keywords/>
  <dc:description/>
  <cp:lastModifiedBy>Admin</cp:lastModifiedBy>
  <cp:lastPrinted>2010-03-04T04:32:05Z</cp:lastPrinted>
  <dcterms:created xsi:type="dcterms:W3CDTF">2007-01-24T08:11:51Z</dcterms:created>
  <dcterms:modified xsi:type="dcterms:W3CDTF">2012-02-14T13:13:30Z</dcterms:modified>
  <cp:category/>
  <cp:version/>
  <cp:contentType/>
  <cp:contentStatus/>
</cp:coreProperties>
</file>